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GymManagers\1 Admin\Competitions\"/>
    </mc:Choice>
  </mc:AlternateContent>
  <bookViews>
    <workbookView xWindow="0" yWindow="0" windowWidth="21600" windowHeight="9735" tabRatio="500"/>
  </bookViews>
  <sheets>
    <sheet name="Programme" sheetId="1" r:id="rId1"/>
  </sheets>
  <definedNames>
    <definedName name="_xlnm._FilterDatabase" localSheetId="0" hidden="1">Programme!$C$156:$C$176</definedName>
    <definedName name="_xlnm.Print_Area" localSheetId="0">Programme!$A$1:$AA$177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9" i="1" l="1"/>
  <c r="U139" i="1" s="1"/>
  <c r="I139" i="1"/>
  <c r="M139" i="1" s="1"/>
  <c r="L139" i="1"/>
  <c r="I171" i="1"/>
  <c r="M171" i="1" s="1"/>
  <c r="L171" i="1"/>
  <c r="R171" i="1"/>
  <c r="I172" i="1"/>
  <c r="R172" i="1"/>
  <c r="V172" i="1" s="1"/>
  <c r="U172" i="1"/>
  <c r="I173" i="1"/>
  <c r="M173" i="1" s="1"/>
  <c r="Y173" i="1" s="1"/>
  <c r="L173" i="1"/>
  <c r="R173" i="1"/>
  <c r="U173" i="1"/>
  <c r="V173" i="1"/>
  <c r="I169" i="1"/>
  <c r="M169" i="1" s="1"/>
  <c r="Y169" i="1" s="1"/>
  <c r="L169" i="1"/>
  <c r="R169" i="1"/>
  <c r="U169" i="1"/>
  <c r="V169" i="1"/>
  <c r="I170" i="1"/>
  <c r="L170" i="1"/>
  <c r="M170" i="1"/>
  <c r="R170" i="1"/>
  <c r="U170" i="1"/>
  <c r="V170" i="1"/>
  <c r="Y170" i="1"/>
  <c r="I168" i="1"/>
  <c r="L168" i="1"/>
  <c r="M168" i="1"/>
  <c r="R168" i="1"/>
  <c r="I175" i="1"/>
  <c r="L175" i="1"/>
  <c r="M175" i="1"/>
  <c r="R175" i="1"/>
  <c r="U175" i="1"/>
  <c r="V175" i="1"/>
  <c r="Y175" i="1"/>
  <c r="I176" i="1"/>
  <c r="L176" i="1"/>
  <c r="M176" i="1"/>
  <c r="R176" i="1"/>
  <c r="I177" i="1"/>
  <c r="R177" i="1"/>
  <c r="T177" i="1" s="1"/>
  <c r="U177" i="1"/>
  <c r="S177" i="1"/>
  <c r="J177" i="1"/>
  <c r="K177" i="1"/>
  <c r="S176" i="1"/>
  <c r="J176" i="1"/>
  <c r="K176" i="1"/>
  <c r="S175" i="1"/>
  <c r="T175" i="1"/>
  <c r="J175" i="1"/>
  <c r="K175" i="1"/>
  <c r="I164" i="1"/>
  <c r="L164" i="1"/>
  <c r="M164" i="1"/>
  <c r="R164" i="1"/>
  <c r="U164" i="1"/>
  <c r="V164" i="1"/>
  <c r="Y164" i="1"/>
  <c r="I165" i="1"/>
  <c r="L165" i="1"/>
  <c r="M165" i="1"/>
  <c r="R165" i="1"/>
  <c r="I166" i="1"/>
  <c r="R166" i="1"/>
  <c r="V166" i="1" s="1"/>
  <c r="U166" i="1"/>
  <c r="I160" i="1"/>
  <c r="L160" i="1"/>
  <c r="M160" i="1"/>
  <c r="R160" i="1"/>
  <c r="I161" i="1"/>
  <c r="R161" i="1"/>
  <c r="V161" i="1" s="1"/>
  <c r="U161" i="1"/>
  <c r="I162" i="1"/>
  <c r="M162" i="1" s="1"/>
  <c r="Y162" i="1" s="1"/>
  <c r="L162" i="1"/>
  <c r="R162" i="1"/>
  <c r="U162" i="1"/>
  <c r="V162" i="1"/>
  <c r="I157" i="1"/>
  <c r="R157" i="1"/>
  <c r="V157" i="1" s="1"/>
  <c r="U157" i="1"/>
  <c r="I158" i="1"/>
  <c r="M158" i="1" s="1"/>
  <c r="Y158" i="1" s="1"/>
  <c r="L158" i="1"/>
  <c r="R158" i="1"/>
  <c r="U158" i="1"/>
  <c r="V158" i="1"/>
  <c r="I159" i="1"/>
  <c r="L159" i="1"/>
  <c r="M159" i="1"/>
  <c r="R159" i="1"/>
  <c r="U159" i="1"/>
  <c r="V159" i="1"/>
  <c r="Y159" i="1"/>
  <c r="S173" i="1"/>
  <c r="T173" i="1"/>
  <c r="J173" i="1"/>
  <c r="K173" i="1" s="1"/>
  <c r="S172" i="1"/>
  <c r="T172" i="1"/>
  <c r="J172" i="1"/>
  <c r="K172" i="1" s="1"/>
  <c r="S171" i="1"/>
  <c r="T171" i="1" s="1"/>
  <c r="J171" i="1"/>
  <c r="K171" i="1" s="1"/>
  <c r="S170" i="1"/>
  <c r="T170" i="1" s="1"/>
  <c r="J170" i="1"/>
  <c r="K170" i="1" s="1"/>
  <c r="S169" i="1"/>
  <c r="T169" i="1" s="1"/>
  <c r="J169" i="1"/>
  <c r="K169" i="1" s="1"/>
  <c r="S168" i="1"/>
  <c r="T168" i="1" s="1"/>
  <c r="J168" i="1"/>
  <c r="K168" i="1" s="1"/>
  <c r="S166" i="1"/>
  <c r="T166" i="1" s="1"/>
  <c r="J166" i="1"/>
  <c r="K166" i="1" s="1"/>
  <c r="S165" i="1"/>
  <c r="T165" i="1" s="1"/>
  <c r="J165" i="1"/>
  <c r="K165" i="1" s="1"/>
  <c r="S164" i="1"/>
  <c r="T164" i="1" s="1"/>
  <c r="J164" i="1"/>
  <c r="K164" i="1" s="1"/>
  <c r="I154" i="1"/>
  <c r="L154" i="1" s="1"/>
  <c r="R154" i="1"/>
  <c r="U154" i="1"/>
  <c r="V154" i="1" s="1"/>
  <c r="I155" i="1"/>
  <c r="L155" i="1"/>
  <c r="M155" i="1" s="1"/>
  <c r="R155" i="1"/>
  <c r="U155" i="1" s="1"/>
  <c r="V155" i="1" s="1"/>
  <c r="I153" i="1"/>
  <c r="L153" i="1"/>
  <c r="M153" i="1" s="1"/>
  <c r="Y153" i="1" s="1"/>
  <c r="R153" i="1"/>
  <c r="U153" i="1" s="1"/>
  <c r="V153" i="1" s="1"/>
  <c r="I151" i="1"/>
  <c r="L151" i="1" s="1"/>
  <c r="M151" i="1" s="1"/>
  <c r="R151" i="1"/>
  <c r="I152" i="1"/>
  <c r="R152" i="1"/>
  <c r="U152" i="1" s="1"/>
  <c r="S162" i="1"/>
  <c r="T162" i="1" s="1"/>
  <c r="J162" i="1"/>
  <c r="K162" i="1" s="1"/>
  <c r="S161" i="1"/>
  <c r="T161" i="1" s="1"/>
  <c r="J161" i="1"/>
  <c r="K161" i="1" s="1"/>
  <c r="S160" i="1"/>
  <c r="T160" i="1" s="1"/>
  <c r="J160" i="1"/>
  <c r="K160" i="1" s="1"/>
  <c r="S159" i="1"/>
  <c r="T159" i="1" s="1"/>
  <c r="J159" i="1"/>
  <c r="K159" i="1" s="1"/>
  <c r="S158" i="1"/>
  <c r="T158" i="1" s="1"/>
  <c r="J158" i="1"/>
  <c r="K158" i="1" s="1"/>
  <c r="S157" i="1"/>
  <c r="T157" i="1" s="1"/>
  <c r="J157" i="1"/>
  <c r="K157" i="1" s="1"/>
  <c r="I147" i="1"/>
  <c r="L147" i="1"/>
  <c r="M147" i="1" s="1"/>
  <c r="Y147" i="1" s="1"/>
  <c r="R147" i="1"/>
  <c r="U147" i="1" s="1"/>
  <c r="V147" i="1" s="1"/>
  <c r="I148" i="1"/>
  <c r="L148" i="1" s="1"/>
  <c r="M148" i="1" s="1"/>
  <c r="R148" i="1"/>
  <c r="I149" i="1"/>
  <c r="R149" i="1"/>
  <c r="U149" i="1" s="1"/>
  <c r="I142" i="1"/>
  <c r="L142" i="1" s="1"/>
  <c r="M142" i="1" s="1"/>
  <c r="R142" i="1"/>
  <c r="I143" i="1"/>
  <c r="R143" i="1"/>
  <c r="U143" i="1" s="1"/>
  <c r="I144" i="1"/>
  <c r="L144" i="1" s="1"/>
  <c r="R144" i="1"/>
  <c r="U144" i="1"/>
  <c r="V144" i="1" s="1"/>
  <c r="J154" i="1"/>
  <c r="K154" i="1" s="1"/>
  <c r="S154" i="1"/>
  <c r="T154" i="1"/>
  <c r="J155" i="1"/>
  <c r="K155" i="1" s="1"/>
  <c r="S155" i="1"/>
  <c r="T155" i="1"/>
  <c r="S153" i="1"/>
  <c r="T153" i="1" s="1"/>
  <c r="J153" i="1"/>
  <c r="K153" i="1"/>
  <c r="S152" i="1"/>
  <c r="T152" i="1" s="1"/>
  <c r="J152" i="1"/>
  <c r="K152" i="1"/>
  <c r="S151" i="1"/>
  <c r="T151" i="1" s="1"/>
  <c r="J151" i="1"/>
  <c r="K151" i="1"/>
  <c r="S149" i="1"/>
  <c r="T149" i="1" s="1"/>
  <c r="J149" i="1"/>
  <c r="K149" i="1"/>
  <c r="S148" i="1"/>
  <c r="T148" i="1" s="1"/>
  <c r="J148" i="1"/>
  <c r="K148" i="1"/>
  <c r="S147" i="1"/>
  <c r="T147" i="1" s="1"/>
  <c r="J147" i="1"/>
  <c r="K147" i="1"/>
  <c r="S144" i="1"/>
  <c r="T144" i="1" s="1"/>
  <c r="J144" i="1"/>
  <c r="K144" i="1"/>
  <c r="S143" i="1"/>
  <c r="T143" i="1" s="1"/>
  <c r="J143" i="1"/>
  <c r="K143" i="1"/>
  <c r="S142" i="1"/>
  <c r="T142" i="1" s="1"/>
  <c r="J142" i="1"/>
  <c r="K142" i="1"/>
  <c r="I136" i="1"/>
  <c r="R136" i="1"/>
  <c r="U136" i="1" s="1"/>
  <c r="I135" i="1"/>
  <c r="L135" i="1" s="1"/>
  <c r="R135" i="1"/>
  <c r="U135" i="1"/>
  <c r="V135" i="1" s="1"/>
  <c r="I137" i="1"/>
  <c r="L137" i="1"/>
  <c r="M137" i="1" s="1"/>
  <c r="Y137" i="1" s="1"/>
  <c r="R137" i="1"/>
  <c r="U137" i="1"/>
  <c r="V137" i="1"/>
  <c r="I138" i="1"/>
  <c r="L138" i="1"/>
  <c r="M138" i="1" s="1"/>
  <c r="Y138" i="1" s="1"/>
  <c r="R138" i="1"/>
  <c r="U138" i="1"/>
  <c r="V138" i="1"/>
  <c r="I140" i="1"/>
  <c r="L140" i="1"/>
  <c r="M140" i="1"/>
  <c r="R140" i="1"/>
  <c r="I132" i="1"/>
  <c r="L132" i="1"/>
  <c r="M132" i="1"/>
  <c r="R132" i="1"/>
  <c r="I134" i="1"/>
  <c r="R134" i="1"/>
  <c r="U134" i="1" s="1"/>
  <c r="I133" i="1"/>
  <c r="L133" i="1" s="1"/>
  <c r="R133" i="1"/>
  <c r="U133" i="1"/>
  <c r="V133" i="1" s="1"/>
  <c r="I129" i="1"/>
  <c r="L129" i="1" s="1"/>
  <c r="R129" i="1"/>
  <c r="U129" i="1"/>
  <c r="V129" i="1" s="1"/>
  <c r="I131" i="1"/>
  <c r="L131" i="1"/>
  <c r="M131" i="1" s="1"/>
  <c r="R131" i="1"/>
  <c r="U131" i="1"/>
  <c r="V131" i="1"/>
  <c r="I130" i="1"/>
  <c r="L130" i="1"/>
  <c r="M130" i="1"/>
  <c r="R130" i="1"/>
  <c r="I126" i="1"/>
  <c r="L126" i="1"/>
  <c r="M126" i="1"/>
  <c r="R126" i="1"/>
  <c r="I128" i="1"/>
  <c r="R128" i="1"/>
  <c r="I127" i="1"/>
  <c r="R127" i="1"/>
  <c r="U127" i="1"/>
  <c r="V127" i="1" s="1"/>
  <c r="J129" i="1"/>
  <c r="K129" i="1" s="1"/>
  <c r="S129" i="1"/>
  <c r="T129" i="1"/>
  <c r="J130" i="1"/>
  <c r="K130" i="1"/>
  <c r="S130" i="1"/>
  <c r="T130" i="1" s="1"/>
  <c r="J131" i="1"/>
  <c r="K131" i="1"/>
  <c r="S131" i="1"/>
  <c r="T131" i="1" s="1"/>
  <c r="J132" i="1"/>
  <c r="K132" i="1"/>
  <c r="S132" i="1"/>
  <c r="T132" i="1" s="1"/>
  <c r="J133" i="1"/>
  <c r="K133" i="1"/>
  <c r="S133" i="1"/>
  <c r="T133" i="1" s="1"/>
  <c r="J134" i="1"/>
  <c r="K134" i="1"/>
  <c r="S134" i="1"/>
  <c r="T134" i="1" s="1"/>
  <c r="J135" i="1"/>
  <c r="K135" i="1"/>
  <c r="S135" i="1"/>
  <c r="T135" i="1" s="1"/>
  <c r="J136" i="1"/>
  <c r="K136" i="1"/>
  <c r="S136" i="1"/>
  <c r="T136" i="1" s="1"/>
  <c r="J137" i="1"/>
  <c r="K137" i="1"/>
  <c r="S137" i="1"/>
  <c r="T137" i="1" s="1"/>
  <c r="J138" i="1"/>
  <c r="K138" i="1" s="1"/>
  <c r="S138" i="1"/>
  <c r="T138" i="1" s="1"/>
  <c r="J139" i="1"/>
  <c r="K139" i="1" s="1"/>
  <c r="S139" i="1"/>
  <c r="T139" i="1"/>
  <c r="J140" i="1"/>
  <c r="K140" i="1" s="1"/>
  <c r="S140" i="1"/>
  <c r="T140" i="1"/>
  <c r="I122" i="1"/>
  <c r="L122" i="1" s="1"/>
  <c r="M122" i="1"/>
  <c r="R122" i="1"/>
  <c r="I123" i="1"/>
  <c r="L123" i="1"/>
  <c r="R123" i="1"/>
  <c r="U123" i="1" s="1"/>
  <c r="V123" i="1" s="1"/>
  <c r="I124" i="1"/>
  <c r="R124" i="1"/>
  <c r="U124" i="1"/>
  <c r="V124" i="1" s="1"/>
  <c r="S128" i="1"/>
  <c r="T128" i="1" s="1"/>
  <c r="J128" i="1"/>
  <c r="K128" i="1"/>
  <c r="S127" i="1"/>
  <c r="T127" i="1" s="1"/>
  <c r="J127" i="1"/>
  <c r="K127" i="1"/>
  <c r="S126" i="1"/>
  <c r="T126" i="1" s="1"/>
  <c r="J126" i="1"/>
  <c r="K126" i="1"/>
  <c r="I112" i="1"/>
  <c r="R112" i="1"/>
  <c r="U112" i="1"/>
  <c r="V112" i="1"/>
  <c r="I113" i="1"/>
  <c r="L113" i="1"/>
  <c r="M113" i="1"/>
  <c r="Y113" i="1" s="1"/>
  <c r="R113" i="1"/>
  <c r="U113" i="1" s="1"/>
  <c r="V113" i="1" s="1"/>
  <c r="I114" i="1"/>
  <c r="L114" i="1" s="1"/>
  <c r="M114" i="1"/>
  <c r="R114" i="1"/>
  <c r="I115" i="1"/>
  <c r="L115" i="1" s="1"/>
  <c r="M115" i="1"/>
  <c r="R115" i="1"/>
  <c r="I116" i="1"/>
  <c r="R116" i="1"/>
  <c r="U116" i="1" s="1"/>
  <c r="I117" i="1"/>
  <c r="L117" i="1"/>
  <c r="R117" i="1"/>
  <c r="U117" i="1"/>
  <c r="V117" i="1" s="1"/>
  <c r="I118" i="1"/>
  <c r="L118" i="1"/>
  <c r="R118" i="1"/>
  <c r="U118" i="1"/>
  <c r="V118" i="1"/>
  <c r="I119" i="1"/>
  <c r="L119" i="1"/>
  <c r="M119" i="1" s="1"/>
  <c r="R119" i="1"/>
  <c r="U119" i="1" s="1"/>
  <c r="V119" i="1" s="1"/>
  <c r="I120" i="1"/>
  <c r="L120" i="1" s="1"/>
  <c r="M120" i="1"/>
  <c r="R120" i="1"/>
  <c r="T120" i="1" s="1"/>
  <c r="S124" i="1"/>
  <c r="T124" i="1"/>
  <c r="J124" i="1"/>
  <c r="K124" i="1" s="1"/>
  <c r="S123" i="1"/>
  <c r="T123" i="1"/>
  <c r="J123" i="1"/>
  <c r="K123" i="1" s="1"/>
  <c r="S122" i="1"/>
  <c r="T122" i="1"/>
  <c r="J122" i="1"/>
  <c r="K122" i="1" s="1"/>
  <c r="J115" i="1"/>
  <c r="K115" i="1" s="1"/>
  <c r="S115" i="1"/>
  <c r="T115" i="1"/>
  <c r="J116" i="1"/>
  <c r="K116" i="1" s="1"/>
  <c r="S116" i="1"/>
  <c r="J117" i="1"/>
  <c r="K117" i="1" s="1"/>
  <c r="S117" i="1"/>
  <c r="T117" i="1"/>
  <c r="J118" i="1"/>
  <c r="S118" i="1"/>
  <c r="T118" i="1"/>
  <c r="J119" i="1"/>
  <c r="K119" i="1" s="1"/>
  <c r="S119" i="1"/>
  <c r="T119" i="1"/>
  <c r="J120" i="1"/>
  <c r="K120" i="1" s="1"/>
  <c r="S120" i="1"/>
  <c r="S114" i="1"/>
  <c r="T114" i="1" s="1"/>
  <c r="J114" i="1"/>
  <c r="K114" i="1"/>
  <c r="S113" i="1"/>
  <c r="T113" i="1" s="1"/>
  <c r="J113" i="1"/>
  <c r="K113" i="1"/>
  <c r="S112" i="1"/>
  <c r="T112" i="1" s="1"/>
  <c r="J112" i="1"/>
  <c r="K112" i="1"/>
  <c r="I109" i="1"/>
  <c r="R109" i="1"/>
  <c r="U109" i="1" s="1"/>
  <c r="I108" i="1"/>
  <c r="L108" i="1" s="1"/>
  <c r="R108" i="1"/>
  <c r="U108" i="1"/>
  <c r="V108" i="1"/>
  <c r="I110" i="1"/>
  <c r="L110" i="1"/>
  <c r="M110" i="1" s="1"/>
  <c r="Y110" i="1" s="1"/>
  <c r="R110" i="1"/>
  <c r="U110" i="1"/>
  <c r="V110" i="1"/>
  <c r="I104" i="1"/>
  <c r="L104" i="1" s="1"/>
  <c r="R104" i="1"/>
  <c r="U104" i="1"/>
  <c r="V104" i="1"/>
  <c r="I103" i="1"/>
  <c r="L103" i="1"/>
  <c r="M103" i="1" s="1"/>
  <c r="Y103" i="1" s="1"/>
  <c r="R103" i="1"/>
  <c r="U103" i="1"/>
  <c r="V103" i="1"/>
  <c r="I105" i="1"/>
  <c r="L105" i="1"/>
  <c r="M105" i="1"/>
  <c r="R105" i="1"/>
  <c r="I100" i="1"/>
  <c r="L100" i="1"/>
  <c r="M100" i="1"/>
  <c r="R100" i="1"/>
  <c r="I102" i="1"/>
  <c r="R102" i="1"/>
  <c r="U102" i="1" s="1"/>
  <c r="I101" i="1"/>
  <c r="L101" i="1" s="1"/>
  <c r="R101" i="1"/>
  <c r="U101" i="1"/>
  <c r="V101" i="1" s="1"/>
  <c r="I97" i="1"/>
  <c r="L97" i="1"/>
  <c r="R97" i="1"/>
  <c r="U97" i="1"/>
  <c r="V97" i="1" s="1"/>
  <c r="I98" i="1"/>
  <c r="L98" i="1"/>
  <c r="M98" i="1" s="1"/>
  <c r="Y98" i="1" s="1"/>
  <c r="R98" i="1"/>
  <c r="U98" i="1"/>
  <c r="V98" i="1"/>
  <c r="I99" i="1"/>
  <c r="L99" i="1"/>
  <c r="M99" i="1"/>
  <c r="R99" i="1"/>
  <c r="I94" i="1"/>
  <c r="L94" i="1"/>
  <c r="M94" i="1"/>
  <c r="R94" i="1"/>
  <c r="I95" i="1"/>
  <c r="R95" i="1"/>
  <c r="U95" i="1"/>
  <c r="I96" i="1"/>
  <c r="L96" i="1" s="1"/>
  <c r="R96" i="1"/>
  <c r="U96" i="1"/>
  <c r="V96" i="1" s="1"/>
  <c r="I88" i="1"/>
  <c r="L88" i="1" s="1"/>
  <c r="R88" i="1"/>
  <c r="U88" i="1"/>
  <c r="V88" i="1" s="1"/>
  <c r="I90" i="1"/>
  <c r="L90" i="1"/>
  <c r="M90" i="1" s="1"/>
  <c r="Y90" i="1" s="1"/>
  <c r="R90" i="1"/>
  <c r="U90" i="1" s="1"/>
  <c r="V90" i="1" s="1"/>
  <c r="I89" i="1"/>
  <c r="L89" i="1" s="1"/>
  <c r="M89" i="1" s="1"/>
  <c r="R89" i="1"/>
  <c r="I85" i="1"/>
  <c r="L85" i="1" s="1"/>
  <c r="M85" i="1" s="1"/>
  <c r="R85" i="1"/>
  <c r="I87" i="1"/>
  <c r="R87" i="1"/>
  <c r="U87" i="1"/>
  <c r="I86" i="1"/>
  <c r="L86" i="1" s="1"/>
  <c r="R86" i="1"/>
  <c r="U86" i="1"/>
  <c r="V86" i="1" s="1"/>
  <c r="I82" i="1"/>
  <c r="L82" i="1" s="1"/>
  <c r="R82" i="1"/>
  <c r="U82" i="1"/>
  <c r="V82" i="1" s="1"/>
  <c r="I84" i="1"/>
  <c r="L84" i="1"/>
  <c r="M84" i="1" s="1"/>
  <c r="Y84" i="1" s="1"/>
  <c r="R84" i="1"/>
  <c r="U84" i="1"/>
  <c r="V84" i="1"/>
  <c r="I83" i="1"/>
  <c r="L83" i="1"/>
  <c r="M83" i="1"/>
  <c r="R83" i="1"/>
  <c r="I79" i="1"/>
  <c r="L79" i="1"/>
  <c r="M79" i="1"/>
  <c r="R79" i="1"/>
  <c r="I81" i="1"/>
  <c r="R81" i="1"/>
  <c r="U81" i="1" s="1"/>
  <c r="I80" i="1"/>
  <c r="L80" i="1" s="1"/>
  <c r="R80" i="1"/>
  <c r="U80" i="1"/>
  <c r="V80" i="1"/>
  <c r="I76" i="1"/>
  <c r="L76" i="1" s="1"/>
  <c r="R76" i="1"/>
  <c r="U76" i="1"/>
  <c r="V76" i="1" s="1"/>
  <c r="I78" i="1"/>
  <c r="L78" i="1"/>
  <c r="M78" i="1"/>
  <c r="Y78" i="1" s="1"/>
  <c r="R78" i="1"/>
  <c r="U78" i="1" s="1"/>
  <c r="V78" i="1" s="1"/>
  <c r="I77" i="1"/>
  <c r="L77" i="1" s="1"/>
  <c r="M77" i="1" s="1"/>
  <c r="R77" i="1"/>
  <c r="I73" i="1"/>
  <c r="L73" i="1" s="1"/>
  <c r="M73" i="1" s="1"/>
  <c r="R73" i="1"/>
  <c r="I74" i="1"/>
  <c r="R74" i="1"/>
  <c r="U74" i="1" s="1"/>
  <c r="I75" i="1"/>
  <c r="L75" i="1" s="1"/>
  <c r="R75" i="1"/>
  <c r="U75" i="1"/>
  <c r="V75" i="1"/>
  <c r="I70" i="1"/>
  <c r="L70" i="1"/>
  <c r="M70" i="1" s="1"/>
  <c r="Y70" i="1" s="1"/>
  <c r="R70" i="1"/>
  <c r="U70" i="1" s="1"/>
  <c r="V70" i="1" s="1"/>
  <c r="I72" i="1"/>
  <c r="L72" i="1" s="1"/>
  <c r="M72" i="1" s="1"/>
  <c r="R72" i="1"/>
  <c r="U72" i="1" s="1"/>
  <c r="I71" i="1"/>
  <c r="L71" i="1" s="1"/>
  <c r="R71" i="1"/>
  <c r="U71" i="1" s="1"/>
  <c r="I67" i="1"/>
  <c r="L67" i="1" s="1"/>
  <c r="R67" i="1"/>
  <c r="U67" i="1" s="1"/>
  <c r="I69" i="1"/>
  <c r="L69" i="1" s="1"/>
  <c r="R69" i="1"/>
  <c r="U69" i="1"/>
  <c r="V69" i="1" s="1"/>
  <c r="I68" i="1"/>
  <c r="L68" i="1"/>
  <c r="M68" i="1" s="1"/>
  <c r="Y68" i="1" s="1"/>
  <c r="R68" i="1"/>
  <c r="U68" i="1" s="1"/>
  <c r="V68" i="1" s="1"/>
  <c r="I91" i="1"/>
  <c r="L91" i="1"/>
  <c r="M91" i="1" s="1"/>
  <c r="Y91" i="1" s="1"/>
  <c r="R91" i="1"/>
  <c r="U91" i="1" s="1"/>
  <c r="V91" i="1" s="1"/>
  <c r="I92" i="1"/>
  <c r="L92" i="1" s="1"/>
  <c r="M92" i="1" s="1"/>
  <c r="R92" i="1"/>
  <c r="U92" i="1" s="1"/>
  <c r="I93" i="1"/>
  <c r="L93" i="1" s="1"/>
  <c r="R93" i="1"/>
  <c r="U93" i="1" s="1"/>
  <c r="S110" i="1"/>
  <c r="T110" i="1" s="1"/>
  <c r="J110" i="1"/>
  <c r="K110" i="1" s="1"/>
  <c r="S109" i="1"/>
  <c r="T109" i="1" s="1"/>
  <c r="J109" i="1"/>
  <c r="K109" i="1" s="1"/>
  <c r="S108" i="1"/>
  <c r="T108" i="1" s="1"/>
  <c r="J108" i="1"/>
  <c r="K108" i="1" s="1"/>
  <c r="J103" i="1"/>
  <c r="K103" i="1" s="1"/>
  <c r="S103" i="1"/>
  <c r="T103" i="1" s="1"/>
  <c r="J104" i="1"/>
  <c r="K104" i="1" s="1"/>
  <c r="S104" i="1"/>
  <c r="T104" i="1" s="1"/>
  <c r="J105" i="1"/>
  <c r="K105" i="1" s="1"/>
  <c r="S105" i="1"/>
  <c r="T105" i="1" s="1"/>
  <c r="S102" i="1"/>
  <c r="T102" i="1" s="1"/>
  <c r="J102" i="1"/>
  <c r="K102" i="1" s="1"/>
  <c r="S101" i="1"/>
  <c r="T101" i="1" s="1"/>
  <c r="J101" i="1"/>
  <c r="K101" i="1" s="1"/>
  <c r="S100" i="1"/>
  <c r="T100" i="1" s="1"/>
  <c r="J100" i="1"/>
  <c r="K100" i="1" s="1"/>
  <c r="S99" i="1"/>
  <c r="T99" i="1" s="1"/>
  <c r="J99" i="1"/>
  <c r="K99" i="1" s="1"/>
  <c r="S98" i="1"/>
  <c r="T98" i="1" s="1"/>
  <c r="J98" i="1"/>
  <c r="K98" i="1" s="1"/>
  <c r="S97" i="1"/>
  <c r="T97" i="1" s="1"/>
  <c r="J97" i="1"/>
  <c r="K97" i="1" s="1"/>
  <c r="S96" i="1"/>
  <c r="T96" i="1" s="1"/>
  <c r="J96" i="1"/>
  <c r="K96" i="1" s="1"/>
  <c r="S95" i="1"/>
  <c r="T95" i="1" s="1"/>
  <c r="J95" i="1"/>
  <c r="K95" i="1" s="1"/>
  <c r="S94" i="1"/>
  <c r="T94" i="1" s="1"/>
  <c r="J94" i="1"/>
  <c r="K94" i="1" s="1"/>
  <c r="S93" i="1"/>
  <c r="T93" i="1" s="1"/>
  <c r="J93" i="1"/>
  <c r="K93" i="1" s="1"/>
  <c r="S92" i="1"/>
  <c r="T92" i="1" s="1"/>
  <c r="J92" i="1"/>
  <c r="K92" i="1" s="1"/>
  <c r="S91" i="1"/>
  <c r="T91" i="1" s="1"/>
  <c r="J91" i="1"/>
  <c r="K91" i="1" s="1"/>
  <c r="S90" i="1"/>
  <c r="T90" i="1" s="1"/>
  <c r="J90" i="1"/>
  <c r="K90" i="1" s="1"/>
  <c r="S89" i="1"/>
  <c r="T89" i="1" s="1"/>
  <c r="J89" i="1"/>
  <c r="K89" i="1" s="1"/>
  <c r="S88" i="1"/>
  <c r="T88" i="1" s="1"/>
  <c r="J88" i="1"/>
  <c r="K88" i="1" s="1"/>
  <c r="S87" i="1"/>
  <c r="T87" i="1" s="1"/>
  <c r="J87" i="1"/>
  <c r="K87" i="1" s="1"/>
  <c r="S86" i="1"/>
  <c r="T86" i="1" s="1"/>
  <c r="J86" i="1"/>
  <c r="K86" i="1" s="1"/>
  <c r="S85" i="1"/>
  <c r="T85" i="1" s="1"/>
  <c r="J85" i="1"/>
  <c r="K85" i="1" s="1"/>
  <c r="S84" i="1"/>
  <c r="T84" i="1" s="1"/>
  <c r="J84" i="1"/>
  <c r="K84" i="1" s="1"/>
  <c r="S83" i="1"/>
  <c r="T83" i="1" s="1"/>
  <c r="J83" i="1"/>
  <c r="K83" i="1" s="1"/>
  <c r="S82" i="1"/>
  <c r="T82" i="1" s="1"/>
  <c r="J82" i="1"/>
  <c r="K82" i="1" s="1"/>
  <c r="S81" i="1"/>
  <c r="T81" i="1" s="1"/>
  <c r="J81" i="1"/>
  <c r="K81" i="1" s="1"/>
  <c r="S80" i="1"/>
  <c r="T80" i="1" s="1"/>
  <c r="J80" i="1"/>
  <c r="K80" i="1" s="1"/>
  <c r="S79" i="1"/>
  <c r="T79" i="1" s="1"/>
  <c r="J79" i="1"/>
  <c r="K79" i="1" s="1"/>
  <c r="S78" i="1"/>
  <c r="T78" i="1" s="1"/>
  <c r="J78" i="1"/>
  <c r="K78" i="1" s="1"/>
  <c r="S77" i="1"/>
  <c r="T77" i="1" s="1"/>
  <c r="J77" i="1"/>
  <c r="K77" i="1" s="1"/>
  <c r="S76" i="1"/>
  <c r="T76" i="1" s="1"/>
  <c r="J76" i="1"/>
  <c r="K76" i="1" s="1"/>
  <c r="S75" i="1"/>
  <c r="T75" i="1" s="1"/>
  <c r="J75" i="1"/>
  <c r="K75" i="1" s="1"/>
  <c r="S74" i="1"/>
  <c r="T74" i="1" s="1"/>
  <c r="J74" i="1"/>
  <c r="K74" i="1" s="1"/>
  <c r="S73" i="1"/>
  <c r="T73" i="1" s="1"/>
  <c r="J73" i="1"/>
  <c r="K73" i="1" s="1"/>
  <c r="S72" i="1"/>
  <c r="T72" i="1" s="1"/>
  <c r="J72" i="1"/>
  <c r="K72" i="1" s="1"/>
  <c r="S71" i="1"/>
  <c r="T71" i="1" s="1"/>
  <c r="J71" i="1"/>
  <c r="K71" i="1" s="1"/>
  <c r="S70" i="1"/>
  <c r="T70" i="1" s="1"/>
  <c r="J70" i="1"/>
  <c r="K70" i="1" s="1"/>
  <c r="S69" i="1"/>
  <c r="T69" i="1" s="1"/>
  <c r="J69" i="1"/>
  <c r="K69" i="1" s="1"/>
  <c r="S68" i="1"/>
  <c r="T68" i="1" s="1"/>
  <c r="J68" i="1"/>
  <c r="K68" i="1" s="1"/>
  <c r="S67" i="1"/>
  <c r="T67" i="1" s="1"/>
  <c r="J67" i="1"/>
  <c r="K67" i="1" s="1"/>
  <c r="I42" i="1"/>
  <c r="L42" i="1" s="1"/>
  <c r="M42" i="1"/>
  <c r="R42" i="1"/>
  <c r="I43" i="1"/>
  <c r="R43" i="1"/>
  <c r="U43" i="1" s="1"/>
  <c r="I44" i="1"/>
  <c r="L44" i="1" s="1"/>
  <c r="R44" i="1"/>
  <c r="U44" i="1"/>
  <c r="V44" i="1" s="1"/>
  <c r="I32" i="1"/>
  <c r="L32" i="1"/>
  <c r="R32" i="1"/>
  <c r="U32" i="1"/>
  <c r="V32" i="1" s="1"/>
  <c r="I30" i="1"/>
  <c r="L30" i="1"/>
  <c r="M30" i="1" s="1"/>
  <c r="Y30" i="1" s="1"/>
  <c r="R30" i="1"/>
  <c r="U30" i="1" s="1"/>
  <c r="V30" i="1"/>
  <c r="I31" i="1"/>
  <c r="L31" i="1" s="1"/>
  <c r="M31" i="1" s="1"/>
  <c r="R31" i="1"/>
  <c r="I35" i="1"/>
  <c r="L35" i="1" s="1"/>
  <c r="M35" i="1"/>
  <c r="R35" i="1"/>
  <c r="I33" i="1"/>
  <c r="R33" i="1"/>
  <c r="I34" i="1"/>
  <c r="L34" i="1" s="1"/>
  <c r="R34" i="1"/>
  <c r="U34" i="1"/>
  <c r="V34" i="1" s="1"/>
  <c r="I41" i="1"/>
  <c r="L41" i="1"/>
  <c r="R41" i="1"/>
  <c r="U41" i="1"/>
  <c r="V41" i="1" s="1"/>
  <c r="I39" i="1"/>
  <c r="L39" i="1"/>
  <c r="M39" i="1" s="1"/>
  <c r="Y39" i="1" s="1"/>
  <c r="R39" i="1"/>
  <c r="U39" i="1" s="1"/>
  <c r="V39" i="1"/>
  <c r="I40" i="1"/>
  <c r="L40" i="1" s="1"/>
  <c r="M40" i="1" s="1"/>
  <c r="R40" i="1"/>
  <c r="I36" i="1"/>
  <c r="L36" i="1" s="1"/>
  <c r="M36" i="1"/>
  <c r="R36" i="1"/>
  <c r="I37" i="1"/>
  <c r="R37" i="1"/>
  <c r="I38" i="1"/>
  <c r="L38" i="1" s="1"/>
  <c r="R38" i="1"/>
  <c r="U38" i="1"/>
  <c r="V38" i="1" s="1"/>
  <c r="I59" i="1"/>
  <c r="R59" i="1"/>
  <c r="U59" i="1" s="1"/>
  <c r="I60" i="1"/>
  <c r="L60" i="1"/>
  <c r="R60" i="1"/>
  <c r="U60" i="1"/>
  <c r="V60" i="1" s="1"/>
  <c r="I61" i="1"/>
  <c r="L61" i="1"/>
  <c r="M61" i="1" s="1"/>
  <c r="Y61" i="1" s="1"/>
  <c r="R61" i="1"/>
  <c r="U61" i="1" s="1"/>
  <c r="V61" i="1"/>
  <c r="I62" i="1"/>
  <c r="L62" i="1"/>
  <c r="M62" i="1"/>
  <c r="R62" i="1"/>
  <c r="U62" i="1" s="1"/>
  <c r="V62" i="1" s="1"/>
  <c r="I63" i="1"/>
  <c r="L63" i="1" s="1"/>
  <c r="M63" i="1" s="1"/>
  <c r="R63" i="1"/>
  <c r="I64" i="1"/>
  <c r="R64" i="1"/>
  <c r="U64" i="1" s="1"/>
  <c r="I57" i="1"/>
  <c r="R57" i="1"/>
  <c r="U57" i="1" s="1"/>
  <c r="I58" i="1"/>
  <c r="L58" i="1"/>
  <c r="R58" i="1"/>
  <c r="U58" i="1"/>
  <c r="V58" i="1" s="1"/>
  <c r="I56" i="1"/>
  <c r="L56" i="1"/>
  <c r="M56" i="1" s="1"/>
  <c r="Y56" i="1" s="1"/>
  <c r="R56" i="1"/>
  <c r="U56" i="1" s="1"/>
  <c r="V56" i="1"/>
  <c r="I54" i="1"/>
  <c r="L54" i="1"/>
  <c r="M54" i="1"/>
  <c r="Y54" i="1" s="1"/>
  <c r="R54" i="1"/>
  <c r="U54" i="1" s="1"/>
  <c r="V54" i="1" s="1"/>
  <c r="I55" i="1"/>
  <c r="L55" i="1" s="1"/>
  <c r="M55" i="1"/>
  <c r="R55" i="1"/>
  <c r="U55" i="1" s="1"/>
  <c r="I53" i="1"/>
  <c r="L53" i="1" s="1"/>
  <c r="R53" i="1"/>
  <c r="U53" i="1"/>
  <c r="V53" i="1"/>
  <c r="I51" i="1"/>
  <c r="L51" i="1"/>
  <c r="R51" i="1"/>
  <c r="U51" i="1" s="1"/>
  <c r="I52" i="1"/>
  <c r="M52" i="1" s="1"/>
  <c r="Y52" i="1" s="1"/>
  <c r="L52" i="1"/>
  <c r="R52" i="1"/>
  <c r="U52" i="1"/>
  <c r="V52" i="1"/>
  <c r="I50" i="1"/>
  <c r="L50" i="1"/>
  <c r="M50" i="1"/>
  <c r="R50" i="1"/>
  <c r="U50" i="1" s="1"/>
  <c r="I48" i="1"/>
  <c r="L48" i="1"/>
  <c r="M48" i="1"/>
  <c r="R48" i="1"/>
  <c r="U48" i="1" s="1"/>
  <c r="I49" i="1"/>
  <c r="L49" i="1" s="1"/>
  <c r="M49" i="1"/>
  <c r="R49" i="1"/>
  <c r="U49" i="1" s="1"/>
  <c r="I47" i="1"/>
  <c r="L47" i="1" s="1"/>
  <c r="R47" i="1"/>
  <c r="U47" i="1"/>
  <c r="V47" i="1"/>
  <c r="S64" i="1"/>
  <c r="T64" i="1"/>
  <c r="J64" i="1"/>
  <c r="K64" i="1" s="1"/>
  <c r="S63" i="1"/>
  <c r="T63" i="1"/>
  <c r="J63" i="1"/>
  <c r="K63" i="1" s="1"/>
  <c r="S62" i="1"/>
  <c r="T62" i="1"/>
  <c r="J62" i="1"/>
  <c r="K62" i="1" s="1"/>
  <c r="S61" i="1"/>
  <c r="T61" i="1"/>
  <c r="J61" i="1"/>
  <c r="K61" i="1" s="1"/>
  <c r="S60" i="1"/>
  <c r="T60" i="1"/>
  <c r="J60" i="1"/>
  <c r="K60" i="1" s="1"/>
  <c r="S59" i="1"/>
  <c r="T59" i="1"/>
  <c r="J59" i="1"/>
  <c r="K59" i="1" s="1"/>
  <c r="S58" i="1"/>
  <c r="T58" i="1"/>
  <c r="J58" i="1"/>
  <c r="K58" i="1" s="1"/>
  <c r="S57" i="1"/>
  <c r="T57" i="1"/>
  <c r="J57" i="1"/>
  <c r="K57" i="1" s="1"/>
  <c r="S56" i="1"/>
  <c r="T56" i="1"/>
  <c r="J56" i="1"/>
  <c r="K56" i="1" s="1"/>
  <c r="S55" i="1"/>
  <c r="T55" i="1"/>
  <c r="J55" i="1"/>
  <c r="K55" i="1" s="1"/>
  <c r="S54" i="1"/>
  <c r="T54" i="1"/>
  <c r="J54" i="1"/>
  <c r="K54" i="1" s="1"/>
  <c r="S53" i="1"/>
  <c r="T53" i="1"/>
  <c r="J53" i="1"/>
  <c r="K53" i="1" s="1"/>
  <c r="S52" i="1"/>
  <c r="T52" i="1"/>
  <c r="J52" i="1"/>
  <c r="K52" i="1" s="1"/>
  <c r="S51" i="1"/>
  <c r="T51" i="1"/>
  <c r="J51" i="1"/>
  <c r="K51" i="1" s="1"/>
  <c r="S50" i="1"/>
  <c r="T50" i="1"/>
  <c r="J50" i="1"/>
  <c r="K50" i="1" s="1"/>
  <c r="S49" i="1"/>
  <c r="T49" i="1"/>
  <c r="J49" i="1"/>
  <c r="K49" i="1" s="1"/>
  <c r="S48" i="1"/>
  <c r="T48" i="1"/>
  <c r="J48" i="1"/>
  <c r="K48" i="1" s="1"/>
  <c r="S47" i="1"/>
  <c r="T47" i="1"/>
  <c r="J47" i="1"/>
  <c r="K47" i="1" s="1"/>
  <c r="S44" i="1"/>
  <c r="T44" i="1"/>
  <c r="J44" i="1"/>
  <c r="K44" i="1" s="1"/>
  <c r="S43" i="1"/>
  <c r="T43" i="1"/>
  <c r="J43" i="1"/>
  <c r="K43" i="1" s="1"/>
  <c r="S42" i="1"/>
  <c r="T42" i="1"/>
  <c r="J42" i="1"/>
  <c r="K42" i="1" s="1"/>
  <c r="S41" i="1"/>
  <c r="T41" i="1"/>
  <c r="J41" i="1"/>
  <c r="K41" i="1" s="1"/>
  <c r="S40" i="1"/>
  <c r="T40" i="1"/>
  <c r="J40" i="1"/>
  <c r="K40" i="1" s="1"/>
  <c r="S39" i="1"/>
  <c r="T39" i="1"/>
  <c r="J39" i="1"/>
  <c r="K39" i="1" s="1"/>
  <c r="S38" i="1"/>
  <c r="T38" i="1"/>
  <c r="J38" i="1"/>
  <c r="K38" i="1" s="1"/>
  <c r="S37" i="1"/>
  <c r="T37" i="1"/>
  <c r="J37" i="1"/>
  <c r="K37" i="1" s="1"/>
  <c r="S36" i="1"/>
  <c r="T36" i="1"/>
  <c r="J36" i="1"/>
  <c r="K36" i="1" s="1"/>
  <c r="S35" i="1"/>
  <c r="T35" i="1"/>
  <c r="J35" i="1"/>
  <c r="K35" i="1" s="1"/>
  <c r="S34" i="1"/>
  <c r="T34" i="1"/>
  <c r="J34" i="1"/>
  <c r="K34" i="1" s="1"/>
  <c r="S33" i="1"/>
  <c r="T33" i="1"/>
  <c r="J33" i="1"/>
  <c r="K33" i="1" s="1"/>
  <c r="S32" i="1"/>
  <c r="T32" i="1"/>
  <c r="J32" i="1"/>
  <c r="K32" i="1" s="1"/>
  <c r="S31" i="1"/>
  <c r="T31" i="1"/>
  <c r="J31" i="1"/>
  <c r="K31" i="1" s="1"/>
  <c r="S30" i="1"/>
  <c r="T30" i="1"/>
  <c r="J30" i="1"/>
  <c r="K30" i="1" s="1"/>
  <c r="I26" i="1"/>
  <c r="L26" i="1"/>
  <c r="M26" i="1"/>
  <c r="R26" i="1"/>
  <c r="U26" i="1" s="1"/>
  <c r="V26" i="1" s="1"/>
  <c r="Y26" i="1" s="1"/>
  <c r="I27" i="1"/>
  <c r="L27" i="1" s="1"/>
  <c r="M27" i="1" s="1"/>
  <c r="R27" i="1"/>
  <c r="U27" i="1" s="1"/>
  <c r="I28" i="1"/>
  <c r="L28" i="1" s="1"/>
  <c r="R28" i="1"/>
  <c r="V28" i="1" s="1"/>
  <c r="U28" i="1"/>
  <c r="I24" i="1"/>
  <c r="L24" i="1" s="1"/>
  <c r="R24" i="1"/>
  <c r="V24" i="1" s="1"/>
  <c r="U24" i="1"/>
  <c r="I25" i="1"/>
  <c r="M25" i="1" s="1"/>
  <c r="Y25" i="1" s="1"/>
  <c r="L25" i="1"/>
  <c r="R25" i="1"/>
  <c r="U25" i="1"/>
  <c r="V25" i="1"/>
  <c r="I23" i="1"/>
  <c r="L23" i="1"/>
  <c r="M23" i="1"/>
  <c r="R23" i="1"/>
  <c r="U23" i="1" s="1"/>
  <c r="V23" i="1" s="1"/>
  <c r="Y23" i="1" s="1"/>
  <c r="I21" i="1"/>
  <c r="L21" i="1"/>
  <c r="M21" i="1"/>
  <c r="R21" i="1"/>
  <c r="U21" i="1" s="1"/>
  <c r="V21" i="1" s="1"/>
  <c r="Y21" i="1" s="1"/>
  <c r="I22" i="1"/>
  <c r="L22" i="1" s="1"/>
  <c r="M22" i="1" s="1"/>
  <c r="R22" i="1"/>
  <c r="U22" i="1" s="1"/>
  <c r="I20" i="1"/>
  <c r="L20" i="1" s="1"/>
  <c r="R20" i="1"/>
  <c r="V20" i="1" s="1"/>
  <c r="U20" i="1"/>
  <c r="I18" i="1"/>
  <c r="L18" i="1" s="1"/>
  <c r="R18" i="1"/>
  <c r="V18" i="1" s="1"/>
  <c r="U18" i="1"/>
  <c r="I17" i="1"/>
  <c r="M17" i="1" s="1"/>
  <c r="Y17" i="1" s="1"/>
  <c r="L17" i="1"/>
  <c r="R17" i="1"/>
  <c r="U17" i="1"/>
  <c r="V17" i="1"/>
  <c r="I19" i="1"/>
  <c r="L19" i="1"/>
  <c r="M19" i="1"/>
  <c r="R19" i="1"/>
  <c r="U19" i="1" s="1"/>
  <c r="V19" i="1" s="1"/>
  <c r="Y19" i="1" s="1"/>
  <c r="I15" i="1"/>
  <c r="L15" i="1"/>
  <c r="M15" i="1"/>
  <c r="R15" i="1"/>
  <c r="U15" i="1" s="1"/>
  <c r="V15" i="1" s="1"/>
  <c r="Y15" i="1" s="1"/>
  <c r="I16" i="1"/>
  <c r="L16" i="1" s="1"/>
  <c r="M16" i="1" s="1"/>
  <c r="R16" i="1"/>
  <c r="U16" i="1" s="1"/>
  <c r="I14" i="1"/>
  <c r="L14" i="1" s="1"/>
  <c r="R14" i="1"/>
  <c r="V14" i="1" s="1"/>
  <c r="U14" i="1"/>
  <c r="I12" i="1"/>
  <c r="L12" i="1" s="1"/>
  <c r="R12" i="1"/>
  <c r="V12" i="1" s="1"/>
  <c r="U12" i="1"/>
  <c r="I13" i="1"/>
  <c r="M13" i="1" s="1"/>
  <c r="Y13" i="1" s="1"/>
  <c r="L13" i="1"/>
  <c r="R13" i="1"/>
  <c r="U13" i="1"/>
  <c r="V13" i="1"/>
  <c r="I11" i="1"/>
  <c r="L11" i="1"/>
  <c r="M11" i="1"/>
  <c r="Y11" i="1" s="1"/>
  <c r="R11" i="1"/>
  <c r="U11" i="1" s="1"/>
  <c r="V11" i="1" s="1"/>
  <c r="I9" i="1"/>
  <c r="L9" i="1"/>
  <c r="M9" i="1"/>
  <c r="Y9" i="1" s="1"/>
  <c r="R9" i="1"/>
  <c r="U9" i="1" s="1"/>
  <c r="V9" i="1" s="1"/>
  <c r="I8" i="1"/>
  <c r="L8" i="1" s="1"/>
  <c r="M8" i="1" s="1"/>
  <c r="R8" i="1"/>
  <c r="U8" i="1" s="1"/>
  <c r="I10" i="1"/>
  <c r="L10" i="1" s="1"/>
  <c r="R10" i="1"/>
  <c r="V10" i="1" s="1"/>
  <c r="U10" i="1"/>
  <c r="I6" i="1"/>
  <c r="L6" i="1" s="1"/>
  <c r="R6" i="1"/>
  <c r="V6" i="1" s="1"/>
  <c r="U6" i="1"/>
  <c r="I5" i="1"/>
  <c r="M5" i="1" s="1"/>
  <c r="Y5" i="1" s="1"/>
  <c r="L5" i="1"/>
  <c r="R5" i="1"/>
  <c r="U5" i="1"/>
  <c r="V5" i="1"/>
  <c r="I7" i="1"/>
  <c r="L7" i="1"/>
  <c r="M7" i="1"/>
  <c r="Y7" i="1" s="1"/>
  <c r="R7" i="1"/>
  <c r="U7" i="1" s="1"/>
  <c r="V7" i="1" s="1"/>
  <c r="I3" i="1"/>
  <c r="L3" i="1"/>
  <c r="M3" i="1"/>
  <c r="Y3" i="1" s="1"/>
  <c r="R3" i="1"/>
  <c r="U3" i="1" s="1"/>
  <c r="V3" i="1" s="1"/>
  <c r="I4" i="1"/>
  <c r="L4" i="1" s="1"/>
  <c r="M4" i="1" s="1"/>
  <c r="R4" i="1"/>
  <c r="U4" i="1" s="1"/>
  <c r="I2" i="1"/>
  <c r="L2" i="1" s="1"/>
  <c r="R2" i="1"/>
  <c r="V2" i="1" s="1"/>
  <c r="U2" i="1"/>
  <c r="S23" i="1"/>
  <c r="T23" i="1" s="1"/>
  <c r="J3" i="1"/>
  <c r="K3" i="1"/>
  <c r="S3" i="1"/>
  <c r="T3" i="1" s="1"/>
  <c r="J4" i="1"/>
  <c r="K4" i="1"/>
  <c r="S4" i="1"/>
  <c r="T4" i="1" s="1"/>
  <c r="J5" i="1"/>
  <c r="K5" i="1"/>
  <c r="S5" i="1"/>
  <c r="T5" i="1" s="1"/>
  <c r="J6" i="1"/>
  <c r="K6" i="1"/>
  <c r="S6" i="1"/>
  <c r="T6" i="1" s="1"/>
  <c r="J7" i="1"/>
  <c r="K7" i="1"/>
  <c r="S7" i="1"/>
  <c r="T7" i="1" s="1"/>
  <c r="J8" i="1"/>
  <c r="K8" i="1"/>
  <c r="S8" i="1"/>
  <c r="T8" i="1" s="1"/>
  <c r="J9" i="1"/>
  <c r="K9" i="1"/>
  <c r="S9" i="1"/>
  <c r="T9" i="1" s="1"/>
  <c r="J10" i="1"/>
  <c r="K10" i="1"/>
  <c r="S10" i="1"/>
  <c r="T10" i="1" s="1"/>
  <c r="J11" i="1"/>
  <c r="K11" i="1"/>
  <c r="S11" i="1"/>
  <c r="T11" i="1" s="1"/>
  <c r="J12" i="1"/>
  <c r="K12" i="1"/>
  <c r="S12" i="1"/>
  <c r="T12" i="1" s="1"/>
  <c r="J13" i="1"/>
  <c r="K13" i="1"/>
  <c r="S13" i="1"/>
  <c r="T13" i="1" s="1"/>
  <c r="J14" i="1"/>
  <c r="K14" i="1"/>
  <c r="S14" i="1"/>
  <c r="T14" i="1" s="1"/>
  <c r="J15" i="1"/>
  <c r="K15" i="1"/>
  <c r="S15" i="1"/>
  <c r="T15" i="1" s="1"/>
  <c r="J16" i="1"/>
  <c r="K16" i="1"/>
  <c r="S16" i="1"/>
  <c r="T16" i="1" s="1"/>
  <c r="J17" i="1"/>
  <c r="K17" i="1"/>
  <c r="S17" i="1"/>
  <c r="T17" i="1" s="1"/>
  <c r="J18" i="1"/>
  <c r="K18" i="1"/>
  <c r="S18" i="1"/>
  <c r="T18" i="1" s="1"/>
  <c r="J19" i="1"/>
  <c r="K19" i="1"/>
  <c r="S19" i="1"/>
  <c r="T19" i="1" s="1"/>
  <c r="J20" i="1"/>
  <c r="K20" i="1"/>
  <c r="S20" i="1"/>
  <c r="T20" i="1" s="1"/>
  <c r="J21" i="1"/>
  <c r="K21" i="1"/>
  <c r="S21" i="1"/>
  <c r="T21" i="1" s="1"/>
  <c r="J22" i="1"/>
  <c r="K22" i="1"/>
  <c r="S22" i="1"/>
  <c r="T22" i="1" s="1"/>
  <c r="J23" i="1"/>
  <c r="K23" i="1"/>
  <c r="J24" i="1"/>
  <c r="K24" i="1" s="1"/>
  <c r="S24" i="1"/>
  <c r="T24" i="1"/>
  <c r="J25" i="1"/>
  <c r="K25" i="1" s="1"/>
  <c r="S25" i="1"/>
  <c r="T25" i="1"/>
  <c r="J26" i="1"/>
  <c r="K26" i="1" s="1"/>
  <c r="S26" i="1"/>
  <c r="T26" i="1"/>
  <c r="J27" i="1"/>
  <c r="K27" i="1" s="1"/>
  <c r="S27" i="1"/>
  <c r="T27" i="1"/>
  <c r="J28" i="1"/>
  <c r="K28" i="1" s="1"/>
  <c r="S28" i="1"/>
  <c r="T28" i="1"/>
  <c r="J2" i="1"/>
  <c r="K2" i="1" s="1"/>
  <c r="S2" i="1"/>
  <c r="T2" i="1"/>
  <c r="Y62" i="1" l="1"/>
  <c r="L57" i="1"/>
  <c r="M57" i="1"/>
  <c r="Y57" i="1" s="1"/>
  <c r="Z56" i="1" s="1"/>
  <c r="L64" i="1"/>
  <c r="M64" i="1"/>
  <c r="U40" i="1"/>
  <c r="V40" i="1" s="1"/>
  <c r="Y40" i="1" s="1"/>
  <c r="Z39" i="1" s="1"/>
  <c r="M2" i="1"/>
  <c r="Y2" i="1" s="1"/>
  <c r="V4" i="1"/>
  <c r="Y4" i="1" s="1"/>
  <c r="M6" i="1"/>
  <c r="Y6" i="1" s="1"/>
  <c r="Z5" i="1" s="1"/>
  <c r="M10" i="1"/>
  <c r="Y10" i="1" s="1"/>
  <c r="V8" i="1"/>
  <c r="Y8" i="1" s="1"/>
  <c r="Z8" i="1" s="1"/>
  <c r="M12" i="1"/>
  <c r="Y12" i="1" s="1"/>
  <c r="Z11" i="1" s="1"/>
  <c r="M14" i="1"/>
  <c r="Y14" i="1" s="1"/>
  <c r="V16" i="1"/>
  <c r="Y16" i="1" s="1"/>
  <c r="M18" i="1"/>
  <c r="Y18" i="1" s="1"/>
  <c r="Z17" i="1" s="1"/>
  <c r="M20" i="1"/>
  <c r="Y20" i="1" s="1"/>
  <c r="V22" i="1"/>
  <c r="Y22" i="1" s="1"/>
  <c r="M24" i="1"/>
  <c r="Y24" i="1" s="1"/>
  <c r="Z23" i="1" s="1"/>
  <c r="M28" i="1"/>
  <c r="Y28" i="1" s="1"/>
  <c r="V27" i="1"/>
  <c r="Y27" i="1" s="1"/>
  <c r="Z26" i="1" s="1"/>
  <c r="V50" i="1"/>
  <c r="Y50" i="1" s="1"/>
  <c r="Z50" i="1" s="1"/>
  <c r="V51" i="1"/>
  <c r="M51" i="1"/>
  <c r="Y51" i="1" s="1"/>
  <c r="M58" i="1"/>
  <c r="Y58" i="1" s="1"/>
  <c r="M60" i="1"/>
  <c r="Y60" i="1" s="1"/>
  <c r="L37" i="1"/>
  <c r="M37" i="1"/>
  <c r="M41" i="1"/>
  <c r="Y41" i="1" s="1"/>
  <c r="L33" i="1"/>
  <c r="M33" i="1" s="1"/>
  <c r="Y33" i="1" s="1"/>
  <c r="Z33" i="1" s="1"/>
  <c r="M32" i="1"/>
  <c r="Y32" i="1" s="1"/>
  <c r="L43" i="1"/>
  <c r="M43" i="1" s="1"/>
  <c r="Y43" i="1" s="1"/>
  <c r="Y119" i="1"/>
  <c r="V49" i="1"/>
  <c r="Y49" i="1" s="1"/>
  <c r="V48" i="1"/>
  <c r="Y48" i="1" s="1"/>
  <c r="V55" i="1"/>
  <c r="Y55" i="1" s="1"/>
  <c r="U63" i="1"/>
  <c r="V63" i="1" s="1"/>
  <c r="Y63" i="1" s="1"/>
  <c r="M38" i="1"/>
  <c r="Y38" i="1" s="1"/>
  <c r="M34" i="1"/>
  <c r="Y34" i="1" s="1"/>
  <c r="M44" i="1"/>
  <c r="Y44" i="1" s="1"/>
  <c r="M47" i="1"/>
  <c r="Y47" i="1" s="1"/>
  <c r="M53" i="1"/>
  <c r="Y53" i="1" s="1"/>
  <c r="V57" i="1"/>
  <c r="V64" i="1"/>
  <c r="V59" i="1"/>
  <c r="U37" i="1"/>
  <c r="V37" i="1" s="1"/>
  <c r="U36" i="1"/>
  <c r="V36" i="1" s="1"/>
  <c r="Y36" i="1" s="1"/>
  <c r="U33" i="1"/>
  <c r="V33" i="1" s="1"/>
  <c r="U35" i="1"/>
  <c r="V35" i="1" s="1"/>
  <c r="Y35" i="1" s="1"/>
  <c r="U42" i="1"/>
  <c r="V42" i="1"/>
  <c r="Y42" i="1" s="1"/>
  <c r="Z42" i="1" s="1"/>
  <c r="L59" i="1"/>
  <c r="M59" i="1"/>
  <c r="Y59" i="1" s="1"/>
  <c r="Z59" i="1" s="1"/>
  <c r="U31" i="1"/>
  <c r="V31" i="1" s="1"/>
  <c r="Y31" i="1" s="1"/>
  <c r="Z30" i="1" s="1"/>
  <c r="V43" i="1"/>
  <c r="M93" i="1"/>
  <c r="Y93" i="1" s="1"/>
  <c r="V92" i="1"/>
  <c r="Y92" i="1" s="1"/>
  <c r="Z91" i="1" s="1"/>
  <c r="AA91" i="1" s="1"/>
  <c r="M67" i="1"/>
  <c r="M71" i="1"/>
  <c r="V72" i="1"/>
  <c r="Y72" i="1" s="1"/>
  <c r="U73" i="1"/>
  <c r="V73" i="1" s="1"/>
  <c r="Y73" i="1" s="1"/>
  <c r="Z73" i="1" s="1"/>
  <c r="U79" i="1"/>
  <c r="V79" i="1"/>
  <c r="Y79" i="1" s="1"/>
  <c r="V87" i="1"/>
  <c r="U89" i="1"/>
  <c r="V89" i="1"/>
  <c r="Y89" i="1" s="1"/>
  <c r="V95" i="1"/>
  <c r="M97" i="1"/>
  <c r="Y97" i="1" s="1"/>
  <c r="L102" i="1"/>
  <c r="M102" i="1"/>
  <c r="Y102" i="1" s="1"/>
  <c r="U105" i="1"/>
  <c r="V105" i="1" s="1"/>
  <c r="Y105" i="1" s="1"/>
  <c r="Z103" i="1" s="1"/>
  <c r="K118" i="1"/>
  <c r="T116" i="1"/>
  <c r="M117" i="1"/>
  <c r="Y117" i="1" s="1"/>
  <c r="V93" i="1"/>
  <c r="M69" i="1"/>
  <c r="Y69" i="1" s="1"/>
  <c r="V67" i="1"/>
  <c r="V71" i="1"/>
  <c r="V74" i="1"/>
  <c r="U77" i="1"/>
  <c r="V77" i="1"/>
  <c r="Y77" i="1" s="1"/>
  <c r="V81" i="1"/>
  <c r="M82" i="1"/>
  <c r="Y82" i="1" s="1"/>
  <c r="L87" i="1"/>
  <c r="M87" i="1"/>
  <c r="Y87" i="1" s="1"/>
  <c r="M88" i="1"/>
  <c r="Y88" i="1" s="1"/>
  <c r="L95" i="1"/>
  <c r="M95" i="1" s="1"/>
  <c r="Y95" i="1" s="1"/>
  <c r="U99" i="1"/>
  <c r="V99" i="1"/>
  <c r="Y99" i="1" s="1"/>
  <c r="M101" i="1"/>
  <c r="Y101" i="1" s="1"/>
  <c r="V109" i="1"/>
  <c r="U115" i="1"/>
  <c r="V115" i="1"/>
  <c r="Y115" i="1" s="1"/>
  <c r="M112" i="1"/>
  <c r="Y112" i="1" s="1"/>
  <c r="L112" i="1"/>
  <c r="L124" i="1"/>
  <c r="M124" i="1"/>
  <c r="Y124" i="1" s="1"/>
  <c r="V122" i="1"/>
  <c r="U122" i="1"/>
  <c r="L74" i="1"/>
  <c r="M74" i="1"/>
  <c r="Y74" i="1" s="1"/>
  <c r="M76" i="1"/>
  <c r="Y76" i="1" s="1"/>
  <c r="L81" i="1"/>
  <c r="M81" i="1"/>
  <c r="U83" i="1"/>
  <c r="V83" i="1" s="1"/>
  <c r="Y83" i="1" s="1"/>
  <c r="M86" i="1"/>
  <c r="Y86" i="1" s="1"/>
  <c r="M96" i="1"/>
  <c r="Y96" i="1" s="1"/>
  <c r="U100" i="1"/>
  <c r="V100" i="1" s="1"/>
  <c r="Y100" i="1" s="1"/>
  <c r="Z100" i="1" s="1"/>
  <c r="L109" i="1"/>
  <c r="M109" i="1"/>
  <c r="Y109" i="1" s="1"/>
  <c r="U120" i="1"/>
  <c r="V120" i="1" s="1"/>
  <c r="Y120" i="1" s="1"/>
  <c r="V116" i="1"/>
  <c r="U114" i="1"/>
  <c r="V114" i="1"/>
  <c r="Y114" i="1" s="1"/>
  <c r="Y122" i="1"/>
  <c r="M75" i="1"/>
  <c r="Y75" i="1" s="1"/>
  <c r="M80" i="1"/>
  <c r="Y80" i="1" s="1"/>
  <c r="U85" i="1"/>
  <c r="V85" i="1" s="1"/>
  <c r="Y85" i="1" s="1"/>
  <c r="Z85" i="1" s="1"/>
  <c r="U94" i="1"/>
  <c r="V94" i="1"/>
  <c r="Y94" i="1" s="1"/>
  <c r="V102" i="1"/>
  <c r="M104" i="1"/>
  <c r="Y104" i="1" s="1"/>
  <c r="M108" i="1"/>
  <c r="Y108" i="1" s="1"/>
  <c r="Z108" i="1" s="1"/>
  <c r="AA108" i="1" s="1"/>
  <c r="M118" i="1"/>
  <c r="Y118" i="1" s="1"/>
  <c r="L116" i="1"/>
  <c r="M116" i="1" s="1"/>
  <c r="Y116" i="1" s="1"/>
  <c r="L127" i="1"/>
  <c r="M127" i="1"/>
  <c r="Y127" i="1" s="1"/>
  <c r="Y131" i="1"/>
  <c r="Y155" i="1"/>
  <c r="V160" i="1"/>
  <c r="Y160" i="1" s="1"/>
  <c r="U128" i="1"/>
  <c r="V128" i="1" s="1"/>
  <c r="M134" i="1"/>
  <c r="Y134" i="1" s="1"/>
  <c r="M172" i="1"/>
  <c r="Y172" i="1" s="1"/>
  <c r="M128" i="1"/>
  <c r="M149" i="1"/>
  <c r="Y149" i="1" s="1"/>
  <c r="M177" i="1"/>
  <c r="Y177" i="1" s="1"/>
  <c r="M123" i="1"/>
  <c r="Y123" i="1" s="1"/>
  <c r="L128" i="1"/>
  <c r="U126" i="1"/>
  <c r="V126" i="1" s="1"/>
  <c r="Y126" i="1" s="1"/>
  <c r="U130" i="1"/>
  <c r="V130" i="1" s="1"/>
  <c r="Y130" i="1" s="1"/>
  <c r="M129" i="1"/>
  <c r="Y129" i="1" s="1"/>
  <c r="M133" i="1"/>
  <c r="Y133" i="1" s="1"/>
  <c r="V134" i="1"/>
  <c r="L134" i="1"/>
  <c r="U132" i="1"/>
  <c r="V132" i="1" s="1"/>
  <c r="Y132" i="1" s="1"/>
  <c r="Z132" i="1" s="1"/>
  <c r="U140" i="1"/>
  <c r="V140" i="1" s="1"/>
  <c r="Y140" i="1" s="1"/>
  <c r="M135" i="1"/>
  <c r="Y135" i="1" s="1"/>
  <c r="V136" i="1"/>
  <c r="L136" i="1"/>
  <c r="M136" i="1" s="1"/>
  <c r="Y136" i="1" s="1"/>
  <c r="M144" i="1"/>
  <c r="Y144" i="1" s="1"/>
  <c r="V143" i="1"/>
  <c r="L143" i="1"/>
  <c r="M143" i="1" s="1"/>
  <c r="Y143" i="1" s="1"/>
  <c r="U142" i="1"/>
  <c r="V142" i="1" s="1"/>
  <c r="Y142" i="1" s="1"/>
  <c r="Z142" i="1" s="1"/>
  <c r="AA142" i="1" s="1"/>
  <c r="V149" i="1"/>
  <c r="L149" i="1"/>
  <c r="U148" i="1"/>
  <c r="V148" i="1" s="1"/>
  <c r="Y148" i="1" s="1"/>
  <c r="Z147" i="1" s="1"/>
  <c r="AA147" i="1" s="1"/>
  <c r="V152" i="1"/>
  <c r="L152" i="1"/>
  <c r="M152" i="1" s="1"/>
  <c r="Y152" i="1" s="1"/>
  <c r="U151" i="1"/>
  <c r="V151" i="1" s="1"/>
  <c r="Y151" i="1" s="1"/>
  <c r="Z151" i="1" s="1"/>
  <c r="AA151" i="1" s="1"/>
  <c r="M154" i="1"/>
  <c r="Y154" i="1" s="1"/>
  <c r="Z154" i="1" s="1"/>
  <c r="L157" i="1"/>
  <c r="M157" i="1" s="1"/>
  <c r="Y157" i="1" s="1"/>
  <c r="Z157" i="1" s="1"/>
  <c r="L161" i="1"/>
  <c r="M161" i="1" s="1"/>
  <c r="Y161" i="1" s="1"/>
  <c r="U160" i="1"/>
  <c r="L166" i="1"/>
  <c r="M166" i="1" s="1"/>
  <c r="Y166" i="1" s="1"/>
  <c r="U165" i="1"/>
  <c r="V165" i="1" s="1"/>
  <c r="Y165" i="1" s="1"/>
  <c r="Z164" i="1" s="1"/>
  <c r="AA164" i="1" s="1"/>
  <c r="V177" i="1"/>
  <c r="L177" i="1"/>
  <c r="U176" i="1"/>
  <c r="V176" i="1" s="1"/>
  <c r="Y176" i="1" s="1"/>
  <c r="Z175" i="1" s="1"/>
  <c r="AA175" i="1" s="1"/>
  <c r="U168" i="1"/>
  <c r="V168" i="1" s="1"/>
  <c r="Y168" i="1" s="1"/>
  <c r="Z168" i="1" s="1"/>
  <c r="L172" i="1"/>
  <c r="U171" i="1"/>
  <c r="V171" i="1" s="1"/>
  <c r="Y171" i="1" s="1"/>
  <c r="Z171" i="1" s="1"/>
  <c r="AA171" i="1" s="1"/>
  <c r="V139" i="1"/>
  <c r="Y139" i="1" s="1"/>
  <c r="T176" i="1"/>
  <c r="AA168" i="1" l="1"/>
  <c r="Z115" i="1"/>
  <c r="Z138" i="1"/>
  <c r="Y128" i="1"/>
  <c r="Z126" i="1" s="1"/>
  <c r="Z94" i="1"/>
  <c r="AA154" i="1"/>
  <c r="Z135" i="1"/>
  <c r="Y67" i="1"/>
  <c r="Z67" i="1" s="1"/>
  <c r="Y64" i="1"/>
  <c r="Z62" i="1" s="1"/>
  <c r="Z118" i="1"/>
  <c r="Z88" i="1"/>
  <c r="Z160" i="1"/>
  <c r="AA160" i="1" s="1"/>
  <c r="Z122" i="1"/>
  <c r="AA122" i="1" s="1"/>
  <c r="Z76" i="1"/>
  <c r="Z112" i="1"/>
  <c r="AA112" i="1" s="1"/>
  <c r="Z82" i="1"/>
  <c r="Z97" i="1"/>
  <c r="Z14" i="1"/>
  <c r="Z129" i="1"/>
  <c r="Z53" i="1"/>
  <c r="Z20" i="1"/>
  <c r="Y81" i="1"/>
  <c r="Z79" i="1" s="1"/>
  <c r="AA79" i="1" s="1"/>
  <c r="Y71" i="1"/>
  <c r="Z70" i="1" s="1"/>
  <c r="Z47" i="1"/>
  <c r="Y37" i="1"/>
  <c r="Z36" i="1" s="1"/>
  <c r="Z2" i="1"/>
  <c r="AA2" i="1" s="1"/>
  <c r="AA62" i="1" l="1"/>
  <c r="AA59" i="1"/>
  <c r="AA50" i="1"/>
  <c r="AA126" i="1"/>
  <c r="AA132" i="1"/>
  <c r="AA36" i="1"/>
  <c r="AA33" i="1"/>
  <c r="AA39" i="1"/>
  <c r="AA30" i="1"/>
  <c r="AA42" i="1"/>
  <c r="AA129" i="1"/>
  <c r="AA94" i="1"/>
  <c r="AA11" i="1"/>
  <c r="AA20" i="1"/>
  <c r="AA14" i="1"/>
  <c r="AA76" i="1"/>
  <c r="AA88" i="1"/>
  <c r="AA67" i="1"/>
  <c r="AA17" i="1"/>
  <c r="AA26" i="1"/>
  <c r="AA157" i="1"/>
  <c r="AA23" i="1"/>
  <c r="AA8" i="1"/>
  <c r="AA47" i="1"/>
  <c r="AA53" i="1"/>
  <c r="AA97" i="1"/>
  <c r="AA118" i="1"/>
  <c r="AA135" i="1"/>
  <c r="AA5" i="1"/>
  <c r="AA100" i="1"/>
  <c r="AA73" i="1"/>
  <c r="AA70" i="1"/>
  <c r="AA82" i="1"/>
  <c r="AA85" i="1"/>
  <c r="AA56" i="1"/>
  <c r="AA138" i="1"/>
  <c r="AA103" i="1"/>
  <c r="AA115" i="1"/>
</calcChain>
</file>

<file path=xl/sharedStrings.xml><?xml version="1.0" encoding="utf-8"?>
<sst xmlns="http://schemas.openxmlformats.org/spreadsheetml/2006/main" count="647" uniqueCount="114">
  <si>
    <t>NDGA</t>
  </si>
  <si>
    <t>COB</t>
  </si>
  <si>
    <t>KING</t>
  </si>
  <si>
    <t>11-16 WOMENS PAIRS</t>
  </si>
  <si>
    <t>11-16 MENS PAIRS</t>
  </si>
  <si>
    <t>11-16 MIXED PAIRS</t>
  </si>
  <si>
    <t>11-16 WOMENS GROUPS</t>
  </si>
  <si>
    <t>11-16 MENS GROUPS</t>
  </si>
  <si>
    <t>12-18 WOMENS PAIRS</t>
  </si>
  <si>
    <t>12-18 MENS PAIRS</t>
  </si>
  <si>
    <t>12-18 WOMENS GROUPS</t>
  </si>
  <si>
    <t>13-19 WOMENS PAIRS</t>
  </si>
  <si>
    <t>13-19 MENS PAIRS</t>
  </si>
  <si>
    <t>13-19 WOMENS GROUPS</t>
  </si>
  <si>
    <t>SENIOR WOMENS PAIRS</t>
  </si>
  <si>
    <t>SENIOR MENS PAIRS</t>
  </si>
  <si>
    <t>SENIOR MIXED PAIRS</t>
  </si>
  <si>
    <t>SENIOR MENS GROUPS</t>
  </si>
  <si>
    <t>GOSS</t>
  </si>
  <si>
    <t>GOS</t>
  </si>
  <si>
    <t>LAUREN TOWNSON, LAUREN RIGGS &amp; HOPE KERR</t>
  </si>
  <si>
    <t>COL</t>
  </si>
  <si>
    <t>SASKIA RUDGE THOMPSON, CHLOE MACKLIN &amp; MILLIE GIBSON</t>
  </si>
  <si>
    <t>LUCY IP, HANNAH GALLACHER &amp; GRACE IP</t>
  </si>
  <si>
    <t>CALLUM PORTUGAL-WALKER &amp; KIERAN BLOWER</t>
  </si>
  <si>
    <t>LBH</t>
  </si>
  <si>
    <t>SOH</t>
  </si>
  <si>
    <t>JOE BRAY &amp; BRADLEY COOK</t>
  </si>
  <si>
    <t>HAR</t>
  </si>
  <si>
    <t>CELINE ESPOSITO, GEORGIA ALDRICH &amp; JESSICA KEYS</t>
  </si>
  <si>
    <t>SOPHIA ESPOSITO, HANNAH BOWRA &amp; MICHAELA COOK</t>
  </si>
  <si>
    <t>JORDAN FRANKLIN &amp; ELLA HANNA SANZ</t>
  </si>
  <si>
    <t>HEA</t>
  </si>
  <si>
    <t>MILLIE JOTSICHKY &amp; LILYELLA PAUL</t>
  </si>
  <si>
    <t>MARLENA KROLICZEK &amp; HARRIET COWPERTHWAITE</t>
  </si>
  <si>
    <t>LEWIS WATTS, CONOR SAWENKO, CHARLIE TATE &amp; ADAM UPCOTT</t>
  </si>
  <si>
    <t>LIZZIE HARRAGHY, LAUREN HILL &amp; ADDIE COSTELLO</t>
  </si>
  <si>
    <t>MAX CRAWFORD, DANIEL AXFORD, JACOB ROBINSON &amp; LEO KEENAN</t>
  </si>
  <si>
    <t>CHLOE SAUNDERS, ABBY SMITH &amp; FRANCESCA TURNER</t>
  </si>
  <si>
    <t>MORGAN JOHNSON &amp; HOLLIE MOULTON</t>
  </si>
  <si>
    <t>HON</t>
  </si>
  <si>
    <t>SHARNA CURLEY, AIMEE DEAM &amp; MEGAN QUICK</t>
  </si>
  <si>
    <t>MON</t>
  </si>
  <si>
    <t>GEORGE LEE &amp; EMILY ARNOLD**</t>
  </si>
  <si>
    <t>ANNABEL JACK &amp; ROSIE LUCAS</t>
  </si>
  <si>
    <t>SAM LARGE &amp; HECTOR KINGHORN</t>
  </si>
  <si>
    <t>CONNOR MCKALL &amp; SOFIA COOPER**</t>
  </si>
  <si>
    <t>FARRAH GENIKIS, OLIVIA HOSSENBOCCUS &amp; AMY ROWE</t>
  </si>
  <si>
    <t>FLORENCE SHEPPARD, WILLOW BALCOMBE &amp; INDIA KENNEDY**</t>
  </si>
  <si>
    <t>ALISHA THALLER &amp; DARIO SPEIDEL</t>
  </si>
  <si>
    <t>WIN</t>
  </si>
  <si>
    <t>CORINNE MATHIS &amp; KERSTIN GELLERT</t>
  </si>
  <si>
    <t xml:space="preserve">GRACE MONCHAR &amp; NYREE WILLIAMS </t>
  </si>
  <si>
    <t>FINLAY COCHRANE &amp; KIRSTEN OWEN</t>
  </si>
  <si>
    <t>DYLAN HOWELLS &amp; JAYDEN HOWARD</t>
  </si>
  <si>
    <t>EMILY HOWELLS &amp; IZZY DAVEY</t>
  </si>
  <si>
    <t>CHLOE GUNTER, BELLA OLIVIERI &amp; PAIGE WEEKS</t>
  </si>
  <si>
    <t>DOVE STACHAN - WILLS &amp; MILLIE BATTENSBY</t>
  </si>
  <si>
    <t>MARCUS FLINT &amp; HARRY HOLE</t>
  </si>
  <si>
    <t>CHRISTOPHER CHILD &amp; ROBERT BATES</t>
  </si>
  <si>
    <t>JULIA ANDREA SPIESS &amp; SHANIA COLOMB</t>
  </si>
  <si>
    <t>HANNAH COOKSLEY &amp; LUCY NORRIS</t>
  </si>
  <si>
    <t>STEPHANIE RICKETTS &amp; TOULA RAFTAPOLOU</t>
  </si>
  <si>
    <t>JACK LYNCH &amp; ALEX MARTIN</t>
  </si>
  <si>
    <t>CHEYENNE HUBER &amp; NOAH FANKHAUSER</t>
  </si>
  <si>
    <t>STEPHANIE THOMASSET, CHARLIE LAFFAN &amp; ALISHA PLENTY</t>
  </si>
  <si>
    <t>BETHANIE GOODWIN,KATIE LYNCH &amp; ABIGAIL MAY</t>
  </si>
  <si>
    <t>ANNA-FIONA TOULEC, MELISSA MARTIN &amp; ALICIA BARBERO</t>
  </si>
  <si>
    <t>JUILIA GALATI, CHIARA GALATI &amp; ELEONORE RÉ</t>
  </si>
  <si>
    <t>HEATHER CALDER &amp; MIA NASH</t>
  </si>
  <si>
    <t>MAYA WAHLQUIS &amp; DEBORA KOCH</t>
  </si>
  <si>
    <t>COURTNEY CRAWFORD &amp; AILIDH FORBES</t>
  </si>
  <si>
    <t>ABAY</t>
  </si>
  <si>
    <t>TAYLOR WILSON &amp; AMY MIDDLETON</t>
  </si>
  <si>
    <t>JODI WATSON, JANE STEVENSON &amp; CHLOE ROWLANDS</t>
  </si>
  <si>
    <t>DAVID ARENDARIK &amp; TIA KIDD</t>
  </si>
  <si>
    <t>GLAS</t>
  </si>
  <si>
    <t>ERIN HENDERSON &amp; EVE ORMISTON</t>
  </si>
  <si>
    <t>ZOEY HARROWER, CATRIONA MITCHELL &amp; JORDAN BAK</t>
  </si>
  <si>
    <t>JACK BRITTEN &amp; DEVON ROE-LAVERY**</t>
  </si>
  <si>
    <t>B</t>
  </si>
  <si>
    <t>ELIE SEGGIARO &amp; SARAH SEGGIARO</t>
  </si>
  <si>
    <t>KAISHA DESSALINES-WRIGHT, LOUISE MILLER &amp; SAMMY BRITTEN***</t>
  </si>
  <si>
    <t>ILLYA FREEMAN &amp; SAMMI NASSMAN</t>
  </si>
  <si>
    <t>EVA ARNULF, PÉNÉLOPE FRESKO &amp; EMMA LEVAILLANT</t>
  </si>
  <si>
    <t>FRA</t>
  </si>
  <si>
    <t>ERINN FOLEY &amp; STEPHANIE ANN DONNELLY**</t>
  </si>
  <si>
    <t>R</t>
  </si>
  <si>
    <t>T1</t>
  </si>
  <si>
    <t>T2</t>
  </si>
  <si>
    <t>T3</t>
  </si>
  <si>
    <t>T4</t>
  </si>
  <si>
    <t>Judge Count</t>
  </si>
  <si>
    <t>Exe Av.</t>
  </si>
  <si>
    <t>Score (4)</t>
  </si>
  <si>
    <t>Score (&lt;=3)</t>
  </si>
  <si>
    <t>TA</t>
  </si>
  <si>
    <t>A1</t>
  </si>
  <si>
    <t>A2</t>
  </si>
  <si>
    <t>A3</t>
  </si>
  <si>
    <t>A4</t>
  </si>
  <si>
    <t>Art Av.</t>
  </si>
  <si>
    <t>AA</t>
  </si>
  <si>
    <t>DIFF</t>
  </si>
  <si>
    <t>PEN</t>
  </si>
  <si>
    <t>Score</t>
  </si>
  <si>
    <t>Position</t>
  </si>
  <si>
    <t>C</t>
  </si>
  <si>
    <t>0)</t>
  </si>
  <si>
    <t>T</t>
  </si>
  <si>
    <t>F</t>
  </si>
  <si>
    <t>Total</t>
  </si>
  <si>
    <t>JESSICA CRAZE, ROSIE CLEMENTS &amp; CHLOE WHITE**</t>
  </si>
  <si>
    <t>**SOPHIE TERRI, HANNAH COLLIE &amp; OLIVIA PENMAN**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</si>
</sst>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Verdana"/>
    </font>
    <font>
      <sz val="8"/>
      <name val="Verdana"/>
    </font>
    <font>
      <sz val="8"/>
      <name val="Verdana"/>
      <family val="2"/>
    </font>
    <font>
      <b/>
      <sz val="8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1"/>
      <color theme="1"/>
      <name val="Calibri"/>
      <family val="2"/>
      <scheme val="minor"/>
    </font>
    <font>
      <b/>
      <sz val="8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6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quotePrefix="1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locked="0" hidden="1"/>
    </xf>
    <xf numFmtId="2" fontId="1" fillId="5" borderId="1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>
      <alignment horizontal="center" vertical="center"/>
    </xf>
    <xf numFmtId="2" fontId="1" fillId="6" borderId="1" xfId="0" quotePrefix="1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locked="0"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3" fillId="7" borderId="1" xfId="0" applyNumberFormat="1" applyFont="1" applyFill="1" applyBorder="1" applyAlignment="1" applyProtection="1">
      <alignment horizontal="center" vertical="center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  <cellStyle name="Normal 2" xfId="173"/>
  </cellStyles>
  <dxfs count="45"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"/>
  <sheetViews>
    <sheetView tabSelected="1" zoomScaleNormal="100" zoomScaleSheetLayoutView="70" workbookViewId="0">
      <selection activeCell="B2" sqref="B2:B4"/>
    </sheetView>
  </sheetViews>
  <sheetFormatPr defaultColWidth="11" defaultRowHeight="12.75" x14ac:dyDescent="0.2"/>
  <cols>
    <col min="1" max="1" width="6.125" style="1" customWidth="1"/>
    <col min="2" max="2" width="56.625" style="1" bestFit="1" customWidth="1"/>
    <col min="3" max="3" width="9.125" style="1" customWidth="1"/>
    <col min="4" max="4" width="3.375" customWidth="1"/>
    <col min="5" max="12" width="5.875" hidden="1" customWidth="1"/>
    <col min="13" max="13" width="5.875" customWidth="1"/>
    <col min="14" max="21" width="5.875" hidden="1" customWidth="1"/>
    <col min="22" max="22" width="5.875" customWidth="1"/>
    <col min="23" max="24" width="5.375" bestFit="1" customWidth="1"/>
    <col min="25" max="25" width="6.375" bestFit="1" customWidth="1"/>
    <col min="26" max="26" width="6.375" customWidth="1"/>
    <col min="27" max="27" width="7.125" bestFit="1" customWidth="1"/>
  </cols>
  <sheetData>
    <row r="1" spans="1:27" ht="19.5" customHeight="1" x14ac:dyDescent="0.2">
      <c r="A1" s="2"/>
      <c r="B1" s="3" t="s">
        <v>3</v>
      </c>
      <c r="C1" s="2"/>
      <c r="D1" s="11" t="s">
        <v>87</v>
      </c>
      <c r="E1" s="12" t="s">
        <v>88</v>
      </c>
      <c r="F1" s="12" t="s">
        <v>89</v>
      </c>
      <c r="G1" s="12" t="s">
        <v>90</v>
      </c>
      <c r="H1" s="12" t="s">
        <v>91</v>
      </c>
      <c r="I1" s="12" t="s">
        <v>92</v>
      </c>
      <c r="J1" s="12" t="s">
        <v>93</v>
      </c>
      <c r="K1" s="13" t="s">
        <v>94</v>
      </c>
      <c r="L1" s="12" t="s">
        <v>95</v>
      </c>
      <c r="M1" s="14" t="s">
        <v>96</v>
      </c>
      <c r="N1" s="15" t="s">
        <v>97</v>
      </c>
      <c r="O1" s="15" t="s">
        <v>98</v>
      </c>
      <c r="P1" s="15" t="s">
        <v>99</v>
      </c>
      <c r="Q1" s="15" t="s">
        <v>100</v>
      </c>
      <c r="R1" s="15" t="s">
        <v>92</v>
      </c>
      <c r="S1" s="15" t="s">
        <v>101</v>
      </c>
      <c r="T1" s="15" t="s">
        <v>94</v>
      </c>
      <c r="U1" s="15" t="s">
        <v>108</v>
      </c>
      <c r="V1" s="14" t="s">
        <v>102</v>
      </c>
      <c r="W1" s="15" t="s">
        <v>103</v>
      </c>
      <c r="X1" s="15" t="s">
        <v>104</v>
      </c>
      <c r="Y1" s="14" t="s">
        <v>105</v>
      </c>
      <c r="Z1" s="14" t="s">
        <v>111</v>
      </c>
      <c r="AA1" s="16" t="s">
        <v>106</v>
      </c>
    </row>
    <row r="2" spans="1:27" ht="18.75" customHeight="1" x14ac:dyDescent="0.2">
      <c r="A2" s="40">
        <v>10</v>
      </c>
      <c r="B2" s="41" t="s">
        <v>61</v>
      </c>
      <c r="C2" s="42" t="s">
        <v>1</v>
      </c>
      <c r="D2" s="17" t="s">
        <v>80</v>
      </c>
      <c r="E2" s="18">
        <v>8.1</v>
      </c>
      <c r="F2" s="18">
        <v>7.7</v>
      </c>
      <c r="G2" s="18">
        <v>7.6</v>
      </c>
      <c r="H2" s="18"/>
      <c r="I2" s="19">
        <f t="shared" ref="I2" si="0">COUNT(E2:H2)</f>
        <v>3</v>
      </c>
      <c r="J2" s="19">
        <f t="shared" ref="J2" si="1">SUM(E2:H2)-(MAX(E2:H2)+MIN(E2:H2))</f>
        <v>7.6999999999999993</v>
      </c>
      <c r="K2" s="19">
        <f t="shared" ref="K2" si="2">(J2/(I2-2))</f>
        <v>7.6999999999999993</v>
      </c>
      <c r="L2" s="20">
        <f t="shared" ref="L2" si="3">IF(I2&gt;0,SUM(E2:H2)/I2,0)</f>
        <v>7.8</v>
      </c>
      <c r="M2" s="21">
        <f t="shared" ref="M2" si="4">IF(I2=4,K2,L2)</f>
        <v>7.8</v>
      </c>
      <c r="N2" s="22">
        <v>8.3000000000000007</v>
      </c>
      <c r="O2" s="22">
        <v>8.1999999999999993</v>
      </c>
      <c r="P2" s="22">
        <v>7.9</v>
      </c>
      <c r="Q2" s="22"/>
      <c r="R2" s="23">
        <f>COUNT(N2:Q2)</f>
        <v>3</v>
      </c>
      <c r="S2" s="23">
        <f t="shared" ref="S2" si="5">SUM(N2:Q2)-(MAX(N2:Q2)+MIN(N2:Q2))</f>
        <v>8.1999999999999957</v>
      </c>
      <c r="T2" s="23">
        <f t="shared" ref="T2" si="6">S2/(R2-2)</f>
        <v>8.1999999999999957</v>
      </c>
      <c r="U2" s="23">
        <f t="shared" ref="U2" si="7">IF(R2&gt;0,SUM(N2:Q2)/R2,0)</f>
        <v>8.1333333333333329</v>
      </c>
      <c r="V2" s="24">
        <f t="shared" ref="V2" si="8">IF(R2=4,T2,U2)</f>
        <v>8.1333333333333329</v>
      </c>
      <c r="W2" s="25">
        <v>10</v>
      </c>
      <c r="X2" s="25"/>
      <c r="Y2" s="26">
        <f t="shared" ref="Y2" si="9">SUM(M2+V2+W2-X2)</f>
        <v>25.933333333333334</v>
      </c>
      <c r="Z2" s="43">
        <f>Y2+Y3+Y4</f>
        <v>78.76666666666668</v>
      </c>
      <c r="AA2" s="44">
        <f>IF(Z2&gt;0,RANK(Z2,$Z$2:$Z$28,0),0)</f>
        <v>4</v>
      </c>
    </row>
    <row r="3" spans="1:27" ht="18.75" customHeight="1" x14ac:dyDescent="0.2">
      <c r="A3" s="40"/>
      <c r="B3" s="41"/>
      <c r="C3" s="42"/>
      <c r="D3" s="17" t="s">
        <v>109</v>
      </c>
      <c r="E3" s="18">
        <v>8.4</v>
      </c>
      <c r="F3" s="18">
        <v>8.1999999999999993</v>
      </c>
      <c r="G3" s="18">
        <v>8.4</v>
      </c>
      <c r="H3" s="18"/>
      <c r="I3" s="19">
        <f t="shared" ref="I3:I28" si="10">COUNT(E3:H3)</f>
        <v>3</v>
      </c>
      <c r="J3" s="19">
        <f t="shared" ref="J3:J28" si="11">SUM(E3:H3)-(MAX(E3:H3)+MIN(E3:H3))</f>
        <v>8.3999999999999986</v>
      </c>
      <c r="K3" s="19">
        <f t="shared" ref="K3:K28" si="12">(J3/(I3-2))</f>
        <v>8.3999999999999986</v>
      </c>
      <c r="L3" s="20">
        <f t="shared" ref="L3:L28" si="13">IF(I3&gt;0,SUM(E3:H3)/I3,0)</f>
        <v>8.3333333333333339</v>
      </c>
      <c r="M3" s="21">
        <f t="shared" ref="M3:M28" si="14">IF(I3=4,K3,L3)</f>
        <v>8.3333333333333339</v>
      </c>
      <c r="N3" s="22">
        <v>7.8</v>
      </c>
      <c r="O3" s="22">
        <v>7.5</v>
      </c>
      <c r="P3" s="22">
        <v>8.4</v>
      </c>
      <c r="Q3" s="22"/>
      <c r="R3" s="23">
        <f t="shared" ref="R3:R28" si="15">COUNT(N3:Q3)</f>
        <v>3</v>
      </c>
      <c r="S3" s="23">
        <f t="shared" ref="S3:S28" si="16">SUM(N3:Q3)-(MAX(N3:Q3)+MIN(N3:Q3))</f>
        <v>7.8000000000000025</v>
      </c>
      <c r="T3" s="23">
        <f t="shared" ref="T3:T28" si="17">S3/(R3-2)</f>
        <v>7.8000000000000025</v>
      </c>
      <c r="U3" s="23">
        <f t="shared" ref="U3:U28" si="18">IF(R3&gt;0,SUM(N3:Q3)/R3,0)</f>
        <v>7.9000000000000012</v>
      </c>
      <c r="V3" s="24">
        <f t="shared" ref="V3:V28" si="19">IF(R3=4,T3,U3)</f>
        <v>7.9000000000000012</v>
      </c>
      <c r="W3" s="25">
        <v>10</v>
      </c>
      <c r="X3" s="25"/>
      <c r="Y3" s="26">
        <f t="shared" ref="Y3:Y28" si="20">SUM(M3+V3+W3-X3)</f>
        <v>26.233333333333334</v>
      </c>
      <c r="Z3" s="43"/>
      <c r="AA3" s="44"/>
    </row>
    <row r="4" spans="1:27" ht="18.75" customHeight="1" x14ac:dyDescent="0.2">
      <c r="A4" s="40"/>
      <c r="B4" s="41"/>
      <c r="C4" s="42"/>
      <c r="D4" s="17" t="s">
        <v>110</v>
      </c>
      <c r="E4" s="18">
        <v>8.4</v>
      </c>
      <c r="F4" s="18">
        <v>8.4</v>
      </c>
      <c r="G4" s="18">
        <v>8.6</v>
      </c>
      <c r="H4" s="18"/>
      <c r="I4" s="19">
        <f t="shared" si="10"/>
        <v>3</v>
      </c>
      <c r="J4" s="19">
        <f t="shared" si="11"/>
        <v>8.3999999999999986</v>
      </c>
      <c r="K4" s="19">
        <f t="shared" si="12"/>
        <v>8.3999999999999986</v>
      </c>
      <c r="L4" s="20">
        <f t="shared" si="13"/>
        <v>8.4666666666666668</v>
      </c>
      <c r="M4" s="21">
        <f t="shared" si="14"/>
        <v>8.4666666666666668</v>
      </c>
      <c r="N4" s="22">
        <v>7.8</v>
      </c>
      <c r="O4" s="22">
        <v>8.4</v>
      </c>
      <c r="P4" s="22">
        <v>8.1999999999999993</v>
      </c>
      <c r="Q4" s="22"/>
      <c r="R4" s="23">
        <f t="shared" si="15"/>
        <v>3</v>
      </c>
      <c r="S4" s="23">
        <f t="shared" si="16"/>
        <v>8.1999999999999993</v>
      </c>
      <c r="T4" s="23">
        <f t="shared" si="17"/>
        <v>8.1999999999999993</v>
      </c>
      <c r="U4" s="23">
        <f t="shared" si="18"/>
        <v>8.1333333333333329</v>
      </c>
      <c r="V4" s="24">
        <f t="shared" si="19"/>
        <v>8.1333333333333329</v>
      </c>
      <c r="W4" s="25">
        <v>10</v>
      </c>
      <c r="X4" s="25"/>
      <c r="Y4" s="26">
        <f t="shared" si="20"/>
        <v>26.6</v>
      </c>
      <c r="Z4" s="43"/>
      <c r="AA4" s="44"/>
    </row>
    <row r="5" spans="1:27" ht="18.75" customHeight="1" x14ac:dyDescent="0.2">
      <c r="A5" s="40">
        <v>11</v>
      </c>
      <c r="B5" s="41" t="s">
        <v>71</v>
      </c>
      <c r="C5" s="42" t="s">
        <v>72</v>
      </c>
      <c r="D5" s="17" t="s">
        <v>80</v>
      </c>
      <c r="E5" s="18">
        <v>8</v>
      </c>
      <c r="F5" s="18">
        <v>7.5</v>
      </c>
      <c r="G5" s="18">
        <v>7.9</v>
      </c>
      <c r="H5" s="18"/>
      <c r="I5" s="19">
        <f t="shared" si="10"/>
        <v>3</v>
      </c>
      <c r="J5" s="19">
        <f t="shared" si="11"/>
        <v>7.8999999999999986</v>
      </c>
      <c r="K5" s="19">
        <f t="shared" si="12"/>
        <v>7.8999999999999986</v>
      </c>
      <c r="L5" s="20">
        <f t="shared" si="13"/>
        <v>7.8</v>
      </c>
      <c r="M5" s="21">
        <f t="shared" si="14"/>
        <v>7.8</v>
      </c>
      <c r="N5" s="22">
        <v>7.6</v>
      </c>
      <c r="O5" s="22">
        <v>7.8</v>
      </c>
      <c r="P5" s="22">
        <v>7.9</v>
      </c>
      <c r="Q5" s="22"/>
      <c r="R5" s="23">
        <f t="shared" si="15"/>
        <v>3</v>
      </c>
      <c r="S5" s="23">
        <f t="shared" si="16"/>
        <v>7.7999999999999972</v>
      </c>
      <c r="T5" s="23">
        <f t="shared" si="17"/>
        <v>7.7999999999999972</v>
      </c>
      <c r="U5" s="23">
        <f t="shared" si="18"/>
        <v>7.7666666666666657</v>
      </c>
      <c r="V5" s="24">
        <f t="shared" si="19"/>
        <v>7.7666666666666657</v>
      </c>
      <c r="W5" s="25">
        <v>9.8000000000000007</v>
      </c>
      <c r="X5" s="25"/>
      <c r="Y5" s="26">
        <f t="shared" si="20"/>
        <v>25.366666666666667</v>
      </c>
      <c r="Z5" s="43">
        <f>Y5+Y6+Y7</f>
        <v>50.633333333333333</v>
      </c>
      <c r="AA5" s="44">
        <f>IF(Z5&gt;0,RANK(Z5,$Z$2:$Z$28,0),0)</f>
        <v>7</v>
      </c>
    </row>
    <row r="6" spans="1:27" ht="18.75" customHeight="1" x14ac:dyDescent="0.2">
      <c r="A6" s="40"/>
      <c r="B6" s="41"/>
      <c r="C6" s="42"/>
      <c r="D6" s="17" t="s">
        <v>109</v>
      </c>
      <c r="E6" s="18">
        <v>8.1</v>
      </c>
      <c r="F6" s="18">
        <v>7.8</v>
      </c>
      <c r="G6" s="18">
        <v>7.6</v>
      </c>
      <c r="H6" s="18"/>
      <c r="I6" s="19">
        <f t="shared" si="10"/>
        <v>3</v>
      </c>
      <c r="J6" s="19">
        <f t="shared" si="11"/>
        <v>7.8000000000000007</v>
      </c>
      <c r="K6" s="19">
        <f t="shared" si="12"/>
        <v>7.8000000000000007</v>
      </c>
      <c r="L6" s="20">
        <f t="shared" si="13"/>
        <v>7.833333333333333</v>
      </c>
      <c r="M6" s="21">
        <f t="shared" si="14"/>
        <v>7.833333333333333</v>
      </c>
      <c r="N6" s="22">
        <v>7.5</v>
      </c>
      <c r="O6" s="22">
        <v>7.6</v>
      </c>
      <c r="P6" s="22">
        <v>7.2</v>
      </c>
      <c r="Q6" s="22"/>
      <c r="R6" s="23">
        <f t="shared" si="15"/>
        <v>3</v>
      </c>
      <c r="S6" s="23">
        <f t="shared" si="16"/>
        <v>7.5</v>
      </c>
      <c r="T6" s="23">
        <f t="shared" si="17"/>
        <v>7.5</v>
      </c>
      <c r="U6" s="23">
        <f t="shared" si="18"/>
        <v>7.4333333333333336</v>
      </c>
      <c r="V6" s="24">
        <f t="shared" si="19"/>
        <v>7.4333333333333336</v>
      </c>
      <c r="W6" s="25">
        <v>10</v>
      </c>
      <c r="X6" s="25"/>
      <c r="Y6" s="26">
        <f t="shared" si="20"/>
        <v>25.266666666666666</v>
      </c>
      <c r="Z6" s="43"/>
      <c r="AA6" s="44"/>
    </row>
    <row r="7" spans="1:27" ht="18.75" customHeight="1" x14ac:dyDescent="0.2">
      <c r="A7" s="40"/>
      <c r="B7" s="41"/>
      <c r="C7" s="42"/>
      <c r="D7" s="17" t="s">
        <v>110</v>
      </c>
      <c r="E7" s="18"/>
      <c r="F7" s="18"/>
      <c r="G7" s="18"/>
      <c r="H7" s="18"/>
      <c r="I7" s="19">
        <f t="shared" si="10"/>
        <v>0</v>
      </c>
      <c r="J7" s="19">
        <f t="shared" si="11"/>
        <v>0</v>
      </c>
      <c r="K7" s="19">
        <f t="shared" si="12"/>
        <v>0</v>
      </c>
      <c r="L7" s="20">
        <f t="shared" si="13"/>
        <v>0</v>
      </c>
      <c r="M7" s="21">
        <f t="shared" si="14"/>
        <v>0</v>
      </c>
      <c r="N7" s="22"/>
      <c r="O7" s="22"/>
      <c r="P7" s="22"/>
      <c r="Q7" s="22"/>
      <c r="R7" s="23">
        <f t="shared" si="15"/>
        <v>0</v>
      </c>
      <c r="S7" s="23">
        <f t="shared" si="16"/>
        <v>0</v>
      </c>
      <c r="T7" s="23">
        <f t="shared" si="17"/>
        <v>0</v>
      </c>
      <c r="U7" s="23">
        <f t="shared" si="18"/>
        <v>0</v>
      </c>
      <c r="V7" s="24">
        <f t="shared" si="19"/>
        <v>0</v>
      </c>
      <c r="W7" s="25"/>
      <c r="X7" s="25"/>
      <c r="Y7" s="26">
        <f t="shared" si="20"/>
        <v>0</v>
      </c>
      <c r="Z7" s="43"/>
      <c r="AA7" s="44"/>
    </row>
    <row r="8" spans="1:27" ht="18.75" customHeight="1" x14ac:dyDescent="0.2">
      <c r="A8" s="40">
        <v>12</v>
      </c>
      <c r="B8" s="41" t="s">
        <v>60</v>
      </c>
      <c r="C8" s="42" t="s">
        <v>19</v>
      </c>
      <c r="D8" s="17" t="s">
        <v>80</v>
      </c>
      <c r="E8" s="18">
        <v>5.8</v>
      </c>
      <c r="F8" s="18">
        <v>5.4</v>
      </c>
      <c r="G8" s="18">
        <v>6</v>
      </c>
      <c r="H8" s="18"/>
      <c r="I8" s="19">
        <f t="shared" si="10"/>
        <v>3</v>
      </c>
      <c r="J8" s="19">
        <f t="shared" si="11"/>
        <v>5.7999999999999989</v>
      </c>
      <c r="K8" s="19">
        <f t="shared" si="12"/>
        <v>5.7999999999999989</v>
      </c>
      <c r="L8" s="20">
        <f t="shared" si="13"/>
        <v>5.7333333333333334</v>
      </c>
      <c r="M8" s="21">
        <f t="shared" si="14"/>
        <v>5.7333333333333334</v>
      </c>
      <c r="N8" s="22">
        <v>7</v>
      </c>
      <c r="O8" s="22">
        <v>7.1</v>
      </c>
      <c r="P8" s="22">
        <v>7</v>
      </c>
      <c r="Q8" s="22"/>
      <c r="R8" s="23">
        <f t="shared" si="15"/>
        <v>3</v>
      </c>
      <c r="S8" s="23">
        <f t="shared" si="16"/>
        <v>7.0000000000000018</v>
      </c>
      <c r="T8" s="23">
        <f t="shared" si="17"/>
        <v>7.0000000000000018</v>
      </c>
      <c r="U8" s="23">
        <f t="shared" si="18"/>
        <v>7.0333333333333341</v>
      </c>
      <c r="V8" s="24">
        <f t="shared" si="19"/>
        <v>7.0333333333333341</v>
      </c>
      <c r="W8" s="25">
        <v>10</v>
      </c>
      <c r="X8" s="25"/>
      <c r="Y8" s="26">
        <f t="shared" si="20"/>
        <v>22.766666666666666</v>
      </c>
      <c r="Z8" s="43">
        <f>Y8+Y9+Y10</f>
        <v>45.8</v>
      </c>
      <c r="AA8" s="44">
        <f>IF(Z8&gt;0,RANK(Z8,$Z$2:$Z$28,0),0)</f>
        <v>9</v>
      </c>
    </row>
    <row r="9" spans="1:27" ht="18.75" customHeight="1" x14ac:dyDescent="0.2">
      <c r="A9" s="40"/>
      <c r="B9" s="41"/>
      <c r="C9" s="42"/>
      <c r="D9" s="17" t="s">
        <v>109</v>
      </c>
      <c r="E9" s="18">
        <v>6.9</v>
      </c>
      <c r="F9" s="18">
        <v>7.5</v>
      </c>
      <c r="G9" s="18">
        <v>7.2</v>
      </c>
      <c r="H9" s="18"/>
      <c r="I9" s="19">
        <f t="shared" si="10"/>
        <v>3</v>
      </c>
      <c r="J9" s="19">
        <f t="shared" si="11"/>
        <v>7.2000000000000011</v>
      </c>
      <c r="K9" s="19">
        <f t="shared" si="12"/>
        <v>7.2000000000000011</v>
      </c>
      <c r="L9" s="20">
        <f t="shared" si="13"/>
        <v>7.2</v>
      </c>
      <c r="M9" s="21">
        <f t="shared" si="14"/>
        <v>7.2</v>
      </c>
      <c r="N9" s="22">
        <v>6.8</v>
      </c>
      <c r="O9" s="22">
        <v>6.5</v>
      </c>
      <c r="P9" s="22">
        <v>7.2</v>
      </c>
      <c r="Q9" s="22"/>
      <c r="R9" s="23">
        <f t="shared" si="15"/>
        <v>3</v>
      </c>
      <c r="S9" s="23">
        <f t="shared" si="16"/>
        <v>6.8000000000000007</v>
      </c>
      <c r="T9" s="23">
        <f t="shared" si="17"/>
        <v>6.8000000000000007</v>
      </c>
      <c r="U9" s="23">
        <f t="shared" si="18"/>
        <v>6.833333333333333</v>
      </c>
      <c r="V9" s="24">
        <f t="shared" si="19"/>
        <v>6.833333333333333</v>
      </c>
      <c r="W9" s="25">
        <v>10</v>
      </c>
      <c r="X9" s="25">
        <v>1</v>
      </c>
      <c r="Y9" s="26">
        <f t="shared" si="20"/>
        <v>23.033333333333331</v>
      </c>
      <c r="Z9" s="43"/>
      <c r="AA9" s="44"/>
    </row>
    <row r="10" spans="1:27" ht="18.75" customHeight="1" x14ac:dyDescent="0.2">
      <c r="A10" s="40"/>
      <c r="B10" s="41"/>
      <c r="C10" s="42"/>
      <c r="D10" s="17" t="s">
        <v>110</v>
      </c>
      <c r="E10" s="18"/>
      <c r="F10" s="18"/>
      <c r="G10" s="18"/>
      <c r="H10" s="18"/>
      <c r="I10" s="19">
        <f t="shared" si="10"/>
        <v>0</v>
      </c>
      <c r="J10" s="19">
        <f t="shared" si="11"/>
        <v>0</v>
      </c>
      <c r="K10" s="19">
        <f t="shared" si="12"/>
        <v>0</v>
      </c>
      <c r="L10" s="20">
        <f t="shared" si="13"/>
        <v>0</v>
      </c>
      <c r="M10" s="21">
        <f t="shared" si="14"/>
        <v>0</v>
      </c>
      <c r="N10" s="22"/>
      <c r="O10" s="22"/>
      <c r="P10" s="22"/>
      <c r="Q10" s="22"/>
      <c r="R10" s="23">
        <f t="shared" si="15"/>
        <v>0</v>
      </c>
      <c r="S10" s="23">
        <f t="shared" si="16"/>
        <v>0</v>
      </c>
      <c r="T10" s="23">
        <f t="shared" si="17"/>
        <v>0</v>
      </c>
      <c r="U10" s="23">
        <f t="shared" si="18"/>
        <v>0</v>
      </c>
      <c r="V10" s="24">
        <f t="shared" si="19"/>
        <v>0</v>
      </c>
      <c r="W10" s="25"/>
      <c r="X10" s="25"/>
      <c r="Y10" s="26">
        <f t="shared" si="20"/>
        <v>0</v>
      </c>
      <c r="Z10" s="43"/>
      <c r="AA10" s="44"/>
    </row>
    <row r="11" spans="1:27" ht="18.75" customHeight="1" x14ac:dyDescent="0.2">
      <c r="A11" s="40">
        <v>13</v>
      </c>
      <c r="B11" s="41" t="s">
        <v>33</v>
      </c>
      <c r="C11" s="42" t="s">
        <v>32</v>
      </c>
      <c r="D11" s="17" t="s">
        <v>80</v>
      </c>
      <c r="E11" s="18">
        <v>8.8000000000000007</v>
      </c>
      <c r="F11" s="18">
        <v>9.1999999999999993</v>
      </c>
      <c r="G11" s="18">
        <v>9.1</v>
      </c>
      <c r="H11" s="18"/>
      <c r="I11" s="19">
        <f t="shared" si="10"/>
        <v>3</v>
      </c>
      <c r="J11" s="19">
        <f t="shared" si="11"/>
        <v>9.1000000000000014</v>
      </c>
      <c r="K11" s="19">
        <f t="shared" si="12"/>
        <v>9.1000000000000014</v>
      </c>
      <c r="L11" s="20">
        <f t="shared" si="13"/>
        <v>9.0333333333333332</v>
      </c>
      <c r="M11" s="21">
        <f t="shared" si="14"/>
        <v>9.0333333333333332</v>
      </c>
      <c r="N11" s="22">
        <v>8.6</v>
      </c>
      <c r="O11" s="22">
        <v>8.6</v>
      </c>
      <c r="P11" s="22">
        <v>9.1</v>
      </c>
      <c r="Q11" s="22"/>
      <c r="R11" s="23">
        <f t="shared" si="15"/>
        <v>3</v>
      </c>
      <c r="S11" s="23">
        <f t="shared" si="16"/>
        <v>8.5999999999999979</v>
      </c>
      <c r="T11" s="23">
        <f t="shared" si="17"/>
        <v>8.5999999999999979</v>
      </c>
      <c r="U11" s="23">
        <f t="shared" si="18"/>
        <v>8.7666666666666657</v>
      </c>
      <c r="V11" s="24">
        <f t="shared" si="19"/>
        <v>8.7666666666666657</v>
      </c>
      <c r="W11" s="25">
        <v>10</v>
      </c>
      <c r="X11" s="25"/>
      <c r="Y11" s="26">
        <f t="shared" si="20"/>
        <v>27.799999999999997</v>
      </c>
      <c r="Z11" s="43">
        <f>Y11+Y12+Y13</f>
        <v>84</v>
      </c>
      <c r="AA11" s="44">
        <f>IF(Z11&gt;0,RANK(Z11,$Z$2:$Z$28,0),0)</f>
        <v>1</v>
      </c>
    </row>
    <row r="12" spans="1:27" ht="18.75" customHeight="1" x14ac:dyDescent="0.2">
      <c r="A12" s="40"/>
      <c r="B12" s="41"/>
      <c r="C12" s="42"/>
      <c r="D12" s="17" t="s">
        <v>109</v>
      </c>
      <c r="E12" s="18">
        <v>9.1</v>
      </c>
      <c r="F12" s="18">
        <v>9.1</v>
      </c>
      <c r="G12" s="18">
        <v>9.1999999999999993</v>
      </c>
      <c r="H12" s="18"/>
      <c r="I12" s="19">
        <f t="shared" si="10"/>
        <v>3</v>
      </c>
      <c r="J12" s="19">
        <f t="shared" si="11"/>
        <v>9.1000000000000014</v>
      </c>
      <c r="K12" s="19">
        <f t="shared" si="12"/>
        <v>9.1000000000000014</v>
      </c>
      <c r="L12" s="20">
        <f t="shared" si="13"/>
        <v>9.1333333333333329</v>
      </c>
      <c r="M12" s="21">
        <f t="shared" si="14"/>
        <v>9.1333333333333329</v>
      </c>
      <c r="N12" s="22">
        <v>9</v>
      </c>
      <c r="O12" s="22">
        <v>8.8000000000000007</v>
      </c>
      <c r="P12" s="22">
        <v>9.3000000000000007</v>
      </c>
      <c r="Q12" s="22"/>
      <c r="R12" s="23">
        <f t="shared" si="15"/>
        <v>3</v>
      </c>
      <c r="S12" s="23">
        <f t="shared" si="16"/>
        <v>9</v>
      </c>
      <c r="T12" s="23">
        <f t="shared" si="17"/>
        <v>9</v>
      </c>
      <c r="U12" s="23">
        <f t="shared" si="18"/>
        <v>9.0333333333333332</v>
      </c>
      <c r="V12" s="24">
        <f t="shared" si="19"/>
        <v>9.0333333333333332</v>
      </c>
      <c r="W12" s="25">
        <v>10</v>
      </c>
      <c r="X12" s="25"/>
      <c r="Y12" s="26">
        <f t="shared" si="20"/>
        <v>28.166666666666664</v>
      </c>
      <c r="Z12" s="43"/>
      <c r="AA12" s="44"/>
    </row>
    <row r="13" spans="1:27" ht="18.75" customHeight="1" x14ac:dyDescent="0.2">
      <c r="A13" s="40"/>
      <c r="B13" s="41"/>
      <c r="C13" s="42"/>
      <c r="D13" s="17" t="s">
        <v>110</v>
      </c>
      <c r="E13" s="18">
        <v>9</v>
      </c>
      <c r="F13" s="18">
        <v>9.1999999999999993</v>
      </c>
      <c r="G13" s="18">
        <v>9.1</v>
      </c>
      <c r="H13" s="18"/>
      <c r="I13" s="19">
        <f t="shared" si="10"/>
        <v>3</v>
      </c>
      <c r="J13" s="19">
        <f t="shared" si="11"/>
        <v>9.0999999999999979</v>
      </c>
      <c r="K13" s="19">
        <f t="shared" si="12"/>
        <v>9.0999999999999979</v>
      </c>
      <c r="L13" s="20">
        <f t="shared" si="13"/>
        <v>9.1</v>
      </c>
      <c r="M13" s="21">
        <f t="shared" si="14"/>
        <v>9.1</v>
      </c>
      <c r="N13" s="22">
        <v>9</v>
      </c>
      <c r="O13" s="22">
        <v>8.9</v>
      </c>
      <c r="P13" s="22">
        <v>8.9</v>
      </c>
      <c r="Q13" s="22"/>
      <c r="R13" s="23">
        <f t="shared" si="15"/>
        <v>3</v>
      </c>
      <c r="S13" s="23">
        <f t="shared" si="16"/>
        <v>8.8999999999999986</v>
      </c>
      <c r="T13" s="23">
        <f t="shared" si="17"/>
        <v>8.8999999999999986</v>
      </c>
      <c r="U13" s="23">
        <f t="shared" si="18"/>
        <v>8.9333333333333318</v>
      </c>
      <c r="V13" s="24">
        <f t="shared" si="19"/>
        <v>8.9333333333333318</v>
      </c>
      <c r="W13" s="25">
        <v>10</v>
      </c>
      <c r="X13" s="25"/>
      <c r="Y13" s="26">
        <f t="shared" si="20"/>
        <v>28.033333333333331</v>
      </c>
      <c r="Z13" s="43"/>
      <c r="AA13" s="44"/>
    </row>
    <row r="14" spans="1:27" ht="18.75" customHeight="1" x14ac:dyDescent="0.2">
      <c r="A14" s="40">
        <v>14</v>
      </c>
      <c r="B14" s="41" t="s">
        <v>62</v>
      </c>
      <c r="C14" s="42" t="s">
        <v>26</v>
      </c>
      <c r="D14" s="17" t="s">
        <v>80</v>
      </c>
      <c r="E14" s="18">
        <v>8.8000000000000007</v>
      </c>
      <c r="F14" s="18">
        <v>8.4</v>
      </c>
      <c r="G14" s="18">
        <v>8.6</v>
      </c>
      <c r="H14" s="18"/>
      <c r="I14" s="19">
        <f t="shared" si="10"/>
        <v>3</v>
      </c>
      <c r="J14" s="19">
        <f t="shared" si="11"/>
        <v>8.6000000000000014</v>
      </c>
      <c r="K14" s="19">
        <f t="shared" si="12"/>
        <v>8.6000000000000014</v>
      </c>
      <c r="L14" s="20">
        <f t="shared" si="13"/>
        <v>8.6000000000000014</v>
      </c>
      <c r="M14" s="21">
        <f t="shared" si="14"/>
        <v>8.6000000000000014</v>
      </c>
      <c r="N14" s="22">
        <v>8.1</v>
      </c>
      <c r="O14" s="22">
        <v>8.4</v>
      </c>
      <c r="P14" s="22">
        <v>8.5</v>
      </c>
      <c r="Q14" s="22"/>
      <c r="R14" s="23">
        <f t="shared" si="15"/>
        <v>3</v>
      </c>
      <c r="S14" s="23">
        <f t="shared" si="16"/>
        <v>8.3999999999999986</v>
      </c>
      <c r="T14" s="23">
        <f t="shared" si="17"/>
        <v>8.3999999999999986</v>
      </c>
      <c r="U14" s="23">
        <f t="shared" si="18"/>
        <v>8.3333333333333339</v>
      </c>
      <c r="V14" s="24">
        <f t="shared" si="19"/>
        <v>8.3333333333333339</v>
      </c>
      <c r="W14" s="25">
        <v>10</v>
      </c>
      <c r="X14" s="25">
        <v>0.6</v>
      </c>
      <c r="Y14" s="26">
        <f t="shared" si="20"/>
        <v>26.333333333333336</v>
      </c>
      <c r="Z14" s="43">
        <f>Y14+Y15+Y16</f>
        <v>80.966666666666669</v>
      </c>
      <c r="AA14" s="44">
        <f t="shared" ref="AA14" si="21">IF(Z14&gt;0,RANK(Z14,$Z$2:$Z$28,0),0)</f>
        <v>3</v>
      </c>
    </row>
    <row r="15" spans="1:27" ht="18.75" customHeight="1" x14ac:dyDescent="0.2">
      <c r="A15" s="40"/>
      <c r="B15" s="41"/>
      <c r="C15" s="42"/>
      <c r="D15" s="17" t="s">
        <v>109</v>
      </c>
      <c r="E15" s="18">
        <v>8.8000000000000007</v>
      </c>
      <c r="F15" s="18">
        <v>8.8000000000000007</v>
      </c>
      <c r="G15" s="18">
        <v>9</v>
      </c>
      <c r="H15" s="18"/>
      <c r="I15" s="19">
        <f t="shared" si="10"/>
        <v>3</v>
      </c>
      <c r="J15" s="19">
        <f t="shared" si="11"/>
        <v>8.8000000000000007</v>
      </c>
      <c r="K15" s="19">
        <f t="shared" si="12"/>
        <v>8.8000000000000007</v>
      </c>
      <c r="L15" s="20">
        <f t="shared" si="13"/>
        <v>8.8666666666666671</v>
      </c>
      <c r="M15" s="21">
        <f t="shared" si="14"/>
        <v>8.8666666666666671</v>
      </c>
      <c r="N15" s="22">
        <v>8.6</v>
      </c>
      <c r="O15" s="22">
        <v>8.8000000000000007</v>
      </c>
      <c r="P15" s="22">
        <v>8.4</v>
      </c>
      <c r="Q15" s="22"/>
      <c r="R15" s="23">
        <f t="shared" si="15"/>
        <v>3</v>
      </c>
      <c r="S15" s="23">
        <f t="shared" si="16"/>
        <v>8.5999999999999943</v>
      </c>
      <c r="T15" s="23">
        <f t="shared" si="17"/>
        <v>8.5999999999999943</v>
      </c>
      <c r="U15" s="23">
        <f t="shared" si="18"/>
        <v>8.6</v>
      </c>
      <c r="V15" s="24">
        <f t="shared" si="19"/>
        <v>8.6</v>
      </c>
      <c r="W15" s="25">
        <v>10</v>
      </c>
      <c r="X15" s="25"/>
      <c r="Y15" s="26">
        <f t="shared" si="20"/>
        <v>27.466666666666669</v>
      </c>
      <c r="Z15" s="43"/>
      <c r="AA15" s="44"/>
    </row>
    <row r="16" spans="1:27" ht="18.75" customHeight="1" x14ac:dyDescent="0.2">
      <c r="A16" s="40"/>
      <c r="B16" s="41"/>
      <c r="C16" s="42"/>
      <c r="D16" s="17" t="s">
        <v>110</v>
      </c>
      <c r="E16" s="18">
        <v>8.6</v>
      </c>
      <c r="F16" s="18">
        <v>8.8000000000000007</v>
      </c>
      <c r="G16" s="18">
        <v>8.6999999999999993</v>
      </c>
      <c r="H16" s="18"/>
      <c r="I16" s="19">
        <f t="shared" si="10"/>
        <v>3</v>
      </c>
      <c r="J16" s="19">
        <f t="shared" si="11"/>
        <v>8.6999999999999993</v>
      </c>
      <c r="K16" s="19">
        <f t="shared" si="12"/>
        <v>8.6999999999999993</v>
      </c>
      <c r="L16" s="20">
        <f t="shared" si="13"/>
        <v>8.6999999999999993</v>
      </c>
      <c r="M16" s="21">
        <f t="shared" si="14"/>
        <v>8.6999999999999993</v>
      </c>
      <c r="N16" s="22">
        <v>8.4</v>
      </c>
      <c r="O16" s="22">
        <v>8.6</v>
      </c>
      <c r="P16" s="22">
        <v>8.4</v>
      </c>
      <c r="Q16" s="22"/>
      <c r="R16" s="23">
        <f t="shared" si="15"/>
        <v>3</v>
      </c>
      <c r="S16" s="23">
        <f t="shared" si="16"/>
        <v>8.3999999999999986</v>
      </c>
      <c r="T16" s="23">
        <f t="shared" si="17"/>
        <v>8.3999999999999986</v>
      </c>
      <c r="U16" s="23">
        <f t="shared" si="18"/>
        <v>8.4666666666666668</v>
      </c>
      <c r="V16" s="24">
        <f t="shared" si="19"/>
        <v>8.4666666666666668</v>
      </c>
      <c r="W16" s="25">
        <v>10</v>
      </c>
      <c r="X16" s="25"/>
      <c r="Y16" s="26">
        <f t="shared" si="20"/>
        <v>27.166666666666664</v>
      </c>
      <c r="Z16" s="43"/>
      <c r="AA16" s="44"/>
    </row>
    <row r="17" spans="1:27" ht="18.75" customHeight="1" x14ac:dyDescent="0.2">
      <c r="A17" s="40">
        <v>15</v>
      </c>
      <c r="B17" s="42" t="s">
        <v>86</v>
      </c>
      <c r="C17" s="42" t="s">
        <v>76</v>
      </c>
      <c r="D17" s="17" t="s">
        <v>80</v>
      </c>
      <c r="E17" s="18">
        <v>7.8</v>
      </c>
      <c r="F17" s="18">
        <v>8</v>
      </c>
      <c r="G17" s="18">
        <v>7.6</v>
      </c>
      <c r="H17" s="18"/>
      <c r="I17" s="19">
        <f t="shared" si="10"/>
        <v>3</v>
      </c>
      <c r="J17" s="19">
        <f t="shared" si="11"/>
        <v>7.7999999999999989</v>
      </c>
      <c r="K17" s="19">
        <f t="shared" si="12"/>
        <v>7.7999999999999989</v>
      </c>
      <c r="L17" s="20">
        <f t="shared" si="13"/>
        <v>7.8</v>
      </c>
      <c r="M17" s="21">
        <f t="shared" si="14"/>
        <v>7.8</v>
      </c>
      <c r="N17" s="22">
        <v>8.1999999999999993</v>
      </c>
      <c r="O17" s="22">
        <v>7.9</v>
      </c>
      <c r="P17" s="22">
        <v>7.3</v>
      </c>
      <c r="Q17" s="22"/>
      <c r="R17" s="23">
        <f t="shared" si="15"/>
        <v>3</v>
      </c>
      <c r="S17" s="23">
        <f t="shared" si="16"/>
        <v>7.9000000000000021</v>
      </c>
      <c r="T17" s="23">
        <f t="shared" si="17"/>
        <v>7.9000000000000021</v>
      </c>
      <c r="U17" s="23">
        <f t="shared" si="18"/>
        <v>7.8000000000000007</v>
      </c>
      <c r="V17" s="24">
        <f t="shared" si="19"/>
        <v>7.8000000000000007</v>
      </c>
      <c r="W17" s="25">
        <v>10</v>
      </c>
      <c r="X17" s="25">
        <v>0.6</v>
      </c>
      <c r="Y17" s="26">
        <f t="shared" si="20"/>
        <v>25</v>
      </c>
      <c r="Z17" s="43">
        <f>Y17+Y18+Y19</f>
        <v>49.033333333333331</v>
      </c>
      <c r="AA17" s="44">
        <f>IF(Z17&gt;0,RANK(Z17,$Z$2:$Z$28,0),0)</f>
        <v>8</v>
      </c>
    </row>
    <row r="18" spans="1:27" ht="18.75" customHeight="1" x14ac:dyDescent="0.2">
      <c r="A18" s="40"/>
      <c r="B18" s="42"/>
      <c r="C18" s="42"/>
      <c r="D18" s="39" t="s">
        <v>80</v>
      </c>
      <c r="E18" s="18">
        <v>8.1999999999999993</v>
      </c>
      <c r="F18" s="18">
        <v>8</v>
      </c>
      <c r="G18" s="18">
        <v>8.5</v>
      </c>
      <c r="H18" s="18"/>
      <c r="I18" s="19">
        <f t="shared" si="10"/>
        <v>3</v>
      </c>
      <c r="J18" s="19">
        <f t="shared" si="11"/>
        <v>8.1999999999999993</v>
      </c>
      <c r="K18" s="19">
        <f t="shared" si="12"/>
        <v>8.1999999999999993</v>
      </c>
      <c r="L18" s="20">
        <f t="shared" si="13"/>
        <v>8.2333333333333325</v>
      </c>
      <c r="M18" s="21">
        <f t="shared" si="14"/>
        <v>8.2333333333333325</v>
      </c>
      <c r="N18" s="22">
        <v>8.1999999999999993</v>
      </c>
      <c r="O18" s="22">
        <v>7.7</v>
      </c>
      <c r="P18" s="22">
        <v>7.2</v>
      </c>
      <c r="Q18" s="22"/>
      <c r="R18" s="23">
        <f t="shared" si="15"/>
        <v>3</v>
      </c>
      <c r="S18" s="23">
        <f t="shared" si="16"/>
        <v>7.6999999999999993</v>
      </c>
      <c r="T18" s="23">
        <f t="shared" si="17"/>
        <v>7.6999999999999993</v>
      </c>
      <c r="U18" s="23">
        <f t="shared" si="18"/>
        <v>7.6999999999999993</v>
      </c>
      <c r="V18" s="24">
        <f t="shared" si="19"/>
        <v>7.6999999999999993</v>
      </c>
      <c r="W18" s="25">
        <v>10</v>
      </c>
      <c r="X18" s="25">
        <v>1.9</v>
      </c>
      <c r="Y18" s="26">
        <f t="shared" si="20"/>
        <v>24.033333333333331</v>
      </c>
      <c r="Z18" s="43"/>
      <c r="AA18" s="44"/>
    </row>
    <row r="19" spans="1:27" ht="18.75" customHeight="1" x14ac:dyDescent="0.2">
      <c r="A19" s="40"/>
      <c r="B19" s="42"/>
      <c r="C19" s="42"/>
      <c r="D19" s="17" t="s">
        <v>110</v>
      </c>
      <c r="E19" s="18"/>
      <c r="F19" s="18"/>
      <c r="G19" s="18"/>
      <c r="H19" s="18"/>
      <c r="I19" s="19">
        <f t="shared" si="10"/>
        <v>0</v>
      </c>
      <c r="J19" s="19">
        <f t="shared" si="11"/>
        <v>0</v>
      </c>
      <c r="K19" s="19">
        <f t="shared" si="12"/>
        <v>0</v>
      </c>
      <c r="L19" s="20">
        <f t="shared" si="13"/>
        <v>0</v>
      </c>
      <c r="M19" s="21">
        <f t="shared" si="14"/>
        <v>0</v>
      </c>
      <c r="N19" s="22"/>
      <c r="O19" s="22"/>
      <c r="P19" s="22"/>
      <c r="Q19" s="22"/>
      <c r="R19" s="23">
        <f t="shared" si="15"/>
        <v>0</v>
      </c>
      <c r="S19" s="23">
        <f t="shared" si="16"/>
        <v>0</v>
      </c>
      <c r="T19" s="23">
        <f t="shared" si="17"/>
        <v>0</v>
      </c>
      <c r="U19" s="23">
        <f t="shared" si="18"/>
        <v>0</v>
      </c>
      <c r="V19" s="24">
        <f t="shared" si="19"/>
        <v>0</v>
      </c>
      <c r="W19" s="25"/>
      <c r="X19" s="25"/>
      <c r="Y19" s="26">
        <f t="shared" si="20"/>
        <v>0</v>
      </c>
      <c r="Z19" s="43"/>
      <c r="AA19" s="44"/>
    </row>
    <row r="20" spans="1:27" ht="18.75" customHeight="1" x14ac:dyDescent="0.2">
      <c r="A20" s="40">
        <v>16</v>
      </c>
      <c r="B20" s="42" t="s">
        <v>77</v>
      </c>
      <c r="C20" s="42" t="s">
        <v>72</v>
      </c>
      <c r="D20" s="17" t="s">
        <v>80</v>
      </c>
      <c r="E20" s="18">
        <v>8</v>
      </c>
      <c r="F20" s="18">
        <v>7.9</v>
      </c>
      <c r="G20" s="18">
        <v>7.5</v>
      </c>
      <c r="H20" s="18"/>
      <c r="I20" s="19">
        <f t="shared" si="10"/>
        <v>3</v>
      </c>
      <c r="J20" s="19">
        <f t="shared" si="11"/>
        <v>7.8999999999999986</v>
      </c>
      <c r="K20" s="19">
        <f t="shared" si="12"/>
        <v>7.8999999999999986</v>
      </c>
      <c r="L20" s="20">
        <f t="shared" si="13"/>
        <v>7.8</v>
      </c>
      <c r="M20" s="21">
        <f t="shared" si="14"/>
        <v>7.8</v>
      </c>
      <c r="N20" s="22">
        <v>7.6</v>
      </c>
      <c r="O20" s="22">
        <v>7.4</v>
      </c>
      <c r="P20" s="22">
        <v>7.5</v>
      </c>
      <c r="Q20" s="22"/>
      <c r="R20" s="23">
        <f t="shared" si="15"/>
        <v>3</v>
      </c>
      <c r="S20" s="23">
        <f t="shared" si="16"/>
        <v>7.5</v>
      </c>
      <c r="T20" s="23">
        <f t="shared" si="17"/>
        <v>7.5</v>
      </c>
      <c r="U20" s="23">
        <f t="shared" si="18"/>
        <v>7.5</v>
      </c>
      <c r="V20" s="24">
        <f t="shared" si="19"/>
        <v>7.5</v>
      </c>
      <c r="W20" s="25">
        <v>10</v>
      </c>
      <c r="X20" s="25">
        <v>0.9</v>
      </c>
      <c r="Y20" s="26">
        <f t="shared" si="20"/>
        <v>24.400000000000002</v>
      </c>
      <c r="Z20" s="43">
        <f>Y20+Y21+Y22</f>
        <v>78.033333333333331</v>
      </c>
      <c r="AA20" s="44">
        <f t="shared" ref="AA20" si="22">IF(Z20&gt;0,RANK(Z20,$Z$2:$Z$28,0),0)</f>
        <v>6</v>
      </c>
    </row>
    <row r="21" spans="1:27" ht="18.75" customHeight="1" x14ac:dyDescent="0.2">
      <c r="A21" s="40"/>
      <c r="B21" s="42"/>
      <c r="C21" s="42"/>
      <c r="D21" s="17" t="s">
        <v>109</v>
      </c>
      <c r="E21" s="18">
        <v>8.3000000000000007</v>
      </c>
      <c r="F21" s="18">
        <v>8.6999999999999993</v>
      </c>
      <c r="G21" s="18">
        <v>8.4</v>
      </c>
      <c r="H21" s="18"/>
      <c r="I21" s="19">
        <f t="shared" si="10"/>
        <v>3</v>
      </c>
      <c r="J21" s="19">
        <f t="shared" si="11"/>
        <v>8.3999999999999986</v>
      </c>
      <c r="K21" s="19">
        <f t="shared" si="12"/>
        <v>8.3999999999999986</v>
      </c>
      <c r="L21" s="20">
        <f t="shared" si="13"/>
        <v>8.4666666666666668</v>
      </c>
      <c r="M21" s="21">
        <f t="shared" si="14"/>
        <v>8.4666666666666668</v>
      </c>
      <c r="N21" s="22">
        <v>8.5</v>
      </c>
      <c r="O21" s="22">
        <v>8</v>
      </c>
      <c r="P21" s="22">
        <v>8.5</v>
      </c>
      <c r="Q21" s="22"/>
      <c r="R21" s="23">
        <f t="shared" si="15"/>
        <v>3</v>
      </c>
      <c r="S21" s="23">
        <f t="shared" si="16"/>
        <v>8.5</v>
      </c>
      <c r="T21" s="23">
        <f t="shared" si="17"/>
        <v>8.5</v>
      </c>
      <c r="U21" s="23">
        <f t="shared" si="18"/>
        <v>8.3333333333333339</v>
      </c>
      <c r="V21" s="24">
        <f t="shared" si="19"/>
        <v>8.3333333333333339</v>
      </c>
      <c r="W21" s="25">
        <v>10</v>
      </c>
      <c r="X21" s="25"/>
      <c r="Y21" s="26">
        <f t="shared" si="20"/>
        <v>26.8</v>
      </c>
      <c r="Z21" s="43"/>
      <c r="AA21" s="44"/>
    </row>
    <row r="22" spans="1:27" ht="18.75" customHeight="1" x14ac:dyDescent="0.2">
      <c r="A22" s="40"/>
      <c r="B22" s="42"/>
      <c r="C22" s="42"/>
      <c r="D22" s="17" t="s">
        <v>110</v>
      </c>
      <c r="E22" s="18">
        <v>8.6</v>
      </c>
      <c r="F22" s="18">
        <v>8.1999999999999993</v>
      </c>
      <c r="G22" s="18">
        <v>8.3000000000000007</v>
      </c>
      <c r="H22" s="18"/>
      <c r="I22" s="19">
        <f t="shared" si="10"/>
        <v>3</v>
      </c>
      <c r="J22" s="19">
        <f t="shared" si="11"/>
        <v>8.3000000000000007</v>
      </c>
      <c r="K22" s="19">
        <f t="shared" si="12"/>
        <v>8.3000000000000007</v>
      </c>
      <c r="L22" s="20">
        <f t="shared" si="13"/>
        <v>8.3666666666666654</v>
      </c>
      <c r="M22" s="21">
        <f t="shared" si="14"/>
        <v>8.3666666666666654</v>
      </c>
      <c r="N22" s="22">
        <v>8.3000000000000007</v>
      </c>
      <c r="O22" s="22">
        <v>8.6</v>
      </c>
      <c r="P22" s="22">
        <v>8.5</v>
      </c>
      <c r="Q22" s="22"/>
      <c r="R22" s="23">
        <f t="shared" si="15"/>
        <v>3</v>
      </c>
      <c r="S22" s="23">
        <f t="shared" si="16"/>
        <v>8.5</v>
      </c>
      <c r="T22" s="23">
        <f t="shared" si="17"/>
        <v>8.5</v>
      </c>
      <c r="U22" s="23">
        <f t="shared" si="18"/>
        <v>8.4666666666666668</v>
      </c>
      <c r="V22" s="24">
        <f t="shared" si="19"/>
        <v>8.4666666666666668</v>
      </c>
      <c r="W22" s="25">
        <v>10</v>
      </c>
      <c r="X22" s="25"/>
      <c r="Y22" s="26">
        <f t="shared" si="20"/>
        <v>26.833333333333332</v>
      </c>
      <c r="Z22" s="43"/>
      <c r="AA22" s="44"/>
    </row>
    <row r="23" spans="1:27" ht="18.75" customHeight="1" x14ac:dyDescent="0.2">
      <c r="A23" s="40">
        <v>17</v>
      </c>
      <c r="B23" s="41" t="s">
        <v>52</v>
      </c>
      <c r="C23" s="42" t="s">
        <v>2</v>
      </c>
      <c r="D23" s="17" t="s">
        <v>80</v>
      </c>
      <c r="E23" s="18">
        <v>8.3000000000000007</v>
      </c>
      <c r="F23" s="18">
        <v>8.6</v>
      </c>
      <c r="G23" s="18">
        <v>8.1</v>
      </c>
      <c r="H23" s="18"/>
      <c r="I23" s="19">
        <f t="shared" si="10"/>
        <v>3</v>
      </c>
      <c r="J23" s="19">
        <f t="shared" si="11"/>
        <v>8.3000000000000007</v>
      </c>
      <c r="K23" s="19">
        <f t="shared" si="12"/>
        <v>8.3000000000000007</v>
      </c>
      <c r="L23" s="20">
        <f t="shared" si="13"/>
        <v>8.3333333333333339</v>
      </c>
      <c r="M23" s="21">
        <f t="shared" si="14"/>
        <v>8.3333333333333339</v>
      </c>
      <c r="N23" s="22">
        <v>8.6</v>
      </c>
      <c r="O23" s="22">
        <v>8.6999999999999993</v>
      </c>
      <c r="P23" s="22">
        <v>8.8000000000000007</v>
      </c>
      <c r="Q23" s="22"/>
      <c r="R23" s="23">
        <f t="shared" si="15"/>
        <v>3</v>
      </c>
      <c r="S23" s="23">
        <f t="shared" si="16"/>
        <v>8.6999999999999993</v>
      </c>
      <c r="T23" s="23">
        <f t="shared" si="17"/>
        <v>8.6999999999999993</v>
      </c>
      <c r="U23" s="23">
        <f t="shared" si="18"/>
        <v>8.6999999999999993</v>
      </c>
      <c r="V23" s="24">
        <f t="shared" si="19"/>
        <v>8.6999999999999993</v>
      </c>
      <c r="W23" s="25">
        <v>10</v>
      </c>
      <c r="X23" s="25"/>
      <c r="Y23" s="26">
        <f t="shared" si="20"/>
        <v>27.033333333333331</v>
      </c>
      <c r="Z23" s="43">
        <f>Y23+Y24+Y25</f>
        <v>81.833333333333329</v>
      </c>
      <c r="AA23" s="44">
        <f t="shared" ref="AA23" si="23">IF(Z23&gt;0,RANK(Z23,$Z$2:$Z$28,0),0)</f>
        <v>2</v>
      </c>
    </row>
    <row r="24" spans="1:27" ht="18.75" customHeight="1" x14ac:dyDescent="0.2">
      <c r="A24" s="40"/>
      <c r="B24" s="41"/>
      <c r="C24" s="42"/>
      <c r="D24" s="17" t="s">
        <v>109</v>
      </c>
      <c r="E24" s="18">
        <v>9</v>
      </c>
      <c r="F24" s="18">
        <v>8.9</v>
      </c>
      <c r="G24" s="18">
        <v>8.8000000000000007</v>
      </c>
      <c r="H24" s="18"/>
      <c r="I24" s="19">
        <f t="shared" si="10"/>
        <v>3</v>
      </c>
      <c r="J24" s="19">
        <f t="shared" si="11"/>
        <v>8.8999999999999986</v>
      </c>
      <c r="K24" s="19">
        <f t="shared" si="12"/>
        <v>8.8999999999999986</v>
      </c>
      <c r="L24" s="20">
        <f t="shared" si="13"/>
        <v>8.9</v>
      </c>
      <c r="M24" s="21">
        <f t="shared" si="14"/>
        <v>8.9</v>
      </c>
      <c r="N24" s="22">
        <v>8.8000000000000007</v>
      </c>
      <c r="O24" s="22">
        <v>8.8000000000000007</v>
      </c>
      <c r="P24" s="22">
        <v>8.5</v>
      </c>
      <c r="Q24" s="22"/>
      <c r="R24" s="23">
        <f t="shared" si="15"/>
        <v>3</v>
      </c>
      <c r="S24" s="23">
        <f t="shared" si="16"/>
        <v>8.8000000000000007</v>
      </c>
      <c r="T24" s="23">
        <f t="shared" si="17"/>
        <v>8.8000000000000007</v>
      </c>
      <c r="U24" s="23">
        <f t="shared" si="18"/>
        <v>8.7000000000000011</v>
      </c>
      <c r="V24" s="24">
        <f t="shared" si="19"/>
        <v>8.7000000000000011</v>
      </c>
      <c r="W24" s="25">
        <v>10</v>
      </c>
      <c r="X24" s="25"/>
      <c r="Y24" s="26">
        <f t="shared" si="20"/>
        <v>27.6</v>
      </c>
      <c r="Z24" s="43"/>
      <c r="AA24" s="44"/>
    </row>
    <row r="25" spans="1:27" ht="18.75" customHeight="1" x14ac:dyDescent="0.2">
      <c r="A25" s="40"/>
      <c r="B25" s="41"/>
      <c r="C25" s="42"/>
      <c r="D25" s="17" t="s">
        <v>110</v>
      </c>
      <c r="E25" s="18">
        <v>9</v>
      </c>
      <c r="F25" s="18">
        <v>8.8000000000000007</v>
      </c>
      <c r="G25" s="18">
        <v>8.6999999999999993</v>
      </c>
      <c r="H25" s="18"/>
      <c r="I25" s="19">
        <f t="shared" si="10"/>
        <v>3</v>
      </c>
      <c r="J25" s="19">
        <f t="shared" si="11"/>
        <v>8.8000000000000007</v>
      </c>
      <c r="K25" s="19">
        <f t="shared" si="12"/>
        <v>8.8000000000000007</v>
      </c>
      <c r="L25" s="20">
        <f t="shared" si="13"/>
        <v>8.8333333333333339</v>
      </c>
      <c r="M25" s="21">
        <f t="shared" si="14"/>
        <v>8.8333333333333339</v>
      </c>
      <c r="N25" s="22">
        <v>8.8000000000000007</v>
      </c>
      <c r="O25" s="22">
        <v>8.6999999999999993</v>
      </c>
      <c r="P25" s="22">
        <v>8.5</v>
      </c>
      <c r="Q25" s="22"/>
      <c r="R25" s="23">
        <f t="shared" si="15"/>
        <v>3</v>
      </c>
      <c r="S25" s="23">
        <f t="shared" si="16"/>
        <v>8.6999999999999993</v>
      </c>
      <c r="T25" s="23">
        <f t="shared" si="17"/>
        <v>8.6999999999999993</v>
      </c>
      <c r="U25" s="23">
        <f t="shared" si="18"/>
        <v>8.6666666666666661</v>
      </c>
      <c r="V25" s="24">
        <f t="shared" si="19"/>
        <v>8.6666666666666661</v>
      </c>
      <c r="W25" s="25">
        <v>10</v>
      </c>
      <c r="X25" s="25">
        <v>0.3</v>
      </c>
      <c r="Y25" s="26">
        <f t="shared" si="20"/>
        <v>27.2</v>
      </c>
      <c r="Z25" s="43"/>
      <c r="AA25" s="44"/>
    </row>
    <row r="26" spans="1:27" ht="18.75" customHeight="1" x14ac:dyDescent="0.2">
      <c r="A26" s="40">
        <v>18</v>
      </c>
      <c r="B26" s="41" t="s">
        <v>44</v>
      </c>
      <c r="C26" s="42" t="s">
        <v>0</v>
      </c>
      <c r="D26" s="17" t="s">
        <v>80</v>
      </c>
      <c r="E26" s="18">
        <v>8</v>
      </c>
      <c r="F26" s="18">
        <v>7.5</v>
      </c>
      <c r="G26" s="18">
        <v>8.1</v>
      </c>
      <c r="H26" s="18"/>
      <c r="I26" s="19">
        <f t="shared" si="10"/>
        <v>3</v>
      </c>
      <c r="J26" s="19">
        <f t="shared" si="11"/>
        <v>8.0000000000000018</v>
      </c>
      <c r="K26" s="19">
        <f t="shared" si="12"/>
        <v>8.0000000000000018</v>
      </c>
      <c r="L26" s="20">
        <f t="shared" si="13"/>
        <v>7.8666666666666671</v>
      </c>
      <c r="M26" s="21">
        <f t="shared" si="14"/>
        <v>7.8666666666666671</v>
      </c>
      <c r="N26" s="22">
        <v>8.5</v>
      </c>
      <c r="O26" s="22">
        <v>8.4</v>
      </c>
      <c r="P26" s="22">
        <v>8.1999999999999993</v>
      </c>
      <c r="Q26" s="22"/>
      <c r="R26" s="23">
        <f t="shared" si="15"/>
        <v>3</v>
      </c>
      <c r="S26" s="23">
        <f t="shared" si="16"/>
        <v>8.3999999999999986</v>
      </c>
      <c r="T26" s="23">
        <f t="shared" si="17"/>
        <v>8.3999999999999986</v>
      </c>
      <c r="U26" s="23">
        <f t="shared" si="18"/>
        <v>8.3666666666666654</v>
      </c>
      <c r="V26" s="24">
        <f t="shared" si="19"/>
        <v>8.3666666666666654</v>
      </c>
      <c r="W26" s="25">
        <v>10</v>
      </c>
      <c r="X26" s="25"/>
      <c r="Y26" s="26">
        <f t="shared" si="20"/>
        <v>26.233333333333334</v>
      </c>
      <c r="Z26" s="43">
        <f>Y26+Y27+Y28</f>
        <v>78.2</v>
      </c>
      <c r="AA26" s="44">
        <f>IF(Z26&gt;0,RANK(Z26,$Z$2:$Z$28,0),0)</f>
        <v>5</v>
      </c>
    </row>
    <row r="27" spans="1:27" ht="18.75" customHeight="1" x14ac:dyDescent="0.2">
      <c r="A27" s="40"/>
      <c r="B27" s="41"/>
      <c r="C27" s="42"/>
      <c r="D27" s="17" t="s">
        <v>109</v>
      </c>
      <c r="E27" s="18">
        <v>8.6</v>
      </c>
      <c r="F27" s="18">
        <v>8.5</v>
      </c>
      <c r="G27" s="18">
        <v>8.5</v>
      </c>
      <c r="H27" s="18"/>
      <c r="I27" s="19">
        <f t="shared" si="10"/>
        <v>3</v>
      </c>
      <c r="J27" s="19">
        <f t="shared" si="11"/>
        <v>8.5</v>
      </c>
      <c r="K27" s="19">
        <f t="shared" si="12"/>
        <v>8.5</v>
      </c>
      <c r="L27" s="20">
        <f t="shared" si="13"/>
        <v>8.5333333333333332</v>
      </c>
      <c r="M27" s="21">
        <f t="shared" si="14"/>
        <v>8.5333333333333332</v>
      </c>
      <c r="N27" s="22">
        <v>8.5</v>
      </c>
      <c r="O27" s="22">
        <v>8.1</v>
      </c>
      <c r="P27" s="22">
        <v>8.1999999999999993</v>
      </c>
      <c r="Q27" s="22"/>
      <c r="R27" s="23">
        <f t="shared" si="15"/>
        <v>3</v>
      </c>
      <c r="S27" s="23">
        <f t="shared" si="16"/>
        <v>8.1999999999999993</v>
      </c>
      <c r="T27" s="23">
        <f t="shared" si="17"/>
        <v>8.1999999999999993</v>
      </c>
      <c r="U27" s="23">
        <f t="shared" si="18"/>
        <v>8.2666666666666675</v>
      </c>
      <c r="V27" s="24">
        <f t="shared" si="19"/>
        <v>8.2666666666666675</v>
      </c>
      <c r="W27" s="25">
        <v>10</v>
      </c>
      <c r="X27" s="25"/>
      <c r="Y27" s="26">
        <f t="shared" si="20"/>
        <v>26.8</v>
      </c>
      <c r="Z27" s="43"/>
      <c r="AA27" s="44"/>
    </row>
    <row r="28" spans="1:27" ht="18.75" customHeight="1" x14ac:dyDescent="0.2">
      <c r="A28" s="40"/>
      <c r="B28" s="41"/>
      <c r="C28" s="42"/>
      <c r="D28" s="17" t="s">
        <v>110</v>
      </c>
      <c r="E28" s="18">
        <v>7.8</v>
      </c>
      <c r="F28" s="18">
        <v>8</v>
      </c>
      <c r="G28" s="18">
        <v>7.7</v>
      </c>
      <c r="H28" s="18"/>
      <c r="I28" s="19">
        <f t="shared" si="10"/>
        <v>3</v>
      </c>
      <c r="J28" s="19">
        <f t="shared" si="11"/>
        <v>7.8000000000000007</v>
      </c>
      <c r="K28" s="19">
        <f t="shared" si="12"/>
        <v>7.8000000000000007</v>
      </c>
      <c r="L28" s="20">
        <f t="shared" si="13"/>
        <v>7.833333333333333</v>
      </c>
      <c r="M28" s="21">
        <f t="shared" si="14"/>
        <v>7.833333333333333</v>
      </c>
      <c r="N28" s="22">
        <v>8.1999999999999993</v>
      </c>
      <c r="O28" s="22">
        <v>8.3000000000000007</v>
      </c>
      <c r="P28" s="22">
        <v>8.1999999999999993</v>
      </c>
      <c r="Q28" s="22"/>
      <c r="R28" s="23">
        <f t="shared" si="15"/>
        <v>3</v>
      </c>
      <c r="S28" s="23">
        <f t="shared" si="16"/>
        <v>8.1999999999999993</v>
      </c>
      <c r="T28" s="23">
        <f t="shared" si="17"/>
        <v>8.1999999999999993</v>
      </c>
      <c r="U28" s="23">
        <f t="shared" si="18"/>
        <v>8.2333333333333325</v>
      </c>
      <c r="V28" s="24">
        <f t="shared" si="19"/>
        <v>8.2333333333333325</v>
      </c>
      <c r="W28" s="25">
        <v>10</v>
      </c>
      <c r="X28" s="25">
        <v>0.9</v>
      </c>
      <c r="Y28" s="26">
        <f t="shared" si="20"/>
        <v>25.166666666666668</v>
      </c>
      <c r="Z28" s="43"/>
      <c r="AA28" s="44"/>
    </row>
    <row r="29" spans="1:27" s="7" customFormat="1" ht="18.75" customHeight="1" x14ac:dyDescent="0.2">
      <c r="A29" s="6"/>
      <c r="B29" s="4" t="s">
        <v>4</v>
      </c>
      <c r="C29" s="6"/>
      <c r="D29" s="11" t="s">
        <v>87</v>
      </c>
      <c r="E29" s="12" t="s">
        <v>88</v>
      </c>
      <c r="F29" s="12" t="s">
        <v>89</v>
      </c>
      <c r="G29" s="12" t="s">
        <v>90</v>
      </c>
      <c r="H29" s="12" t="s">
        <v>91</v>
      </c>
      <c r="I29" s="12" t="s">
        <v>92</v>
      </c>
      <c r="J29" s="12" t="s">
        <v>93</v>
      </c>
      <c r="K29" s="13" t="s">
        <v>94</v>
      </c>
      <c r="L29" s="12" t="s">
        <v>95</v>
      </c>
      <c r="M29" s="14" t="s">
        <v>96</v>
      </c>
      <c r="N29" s="15" t="s">
        <v>97</v>
      </c>
      <c r="O29" s="15" t="s">
        <v>98</v>
      </c>
      <c r="P29" s="15" t="s">
        <v>99</v>
      </c>
      <c r="Q29" s="15" t="s">
        <v>100</v>
      </c>
      <c r="R29" s="15" t="s">
        <v>92</v>
      </c>
      <c r="S29" s="15" t="s">
        <v>101</v>
      </c>
      <c r="T29" s="15" t="s">
        <v>94</v>
      </c>
      <c r="U29" s="15" t="s">
        <v>108</v>
      </c>
      <c r="V29" s="14" t="s">
        <v>102</v>
      </c>
      <c r="W29" s="15" t="s">
        <v>103</v>
      </c>
      <c r="X29" s="15" t="s">
        <v>104</v>
      </c>
      <c r="Y29" s="14" t="s">
        <v>105</v>
      </c>
      <c r="Z29" s="14" t="s">
        <v>111</v>
      </c>
      <c r="AA29" s="16" t="s">
        <v>106</v>
      </c>
    </row>
    <row r="30" spans="1:27" ht="18.75" customHeight="1" x14ac:dyDescent="0.2">
      <c r="A30" s="40">
        <v>20</v>
      </c>
      <c r="B30" s="41" t="s">
        <v>54</v>
      </c>
      <c r="C30" s="42" t="s">
        <v>2</v>
      </c>
      <c r="D30" s="17" t="s">
        <v>80</v>
      </c>
      <c r="E30" s="18">
        <v>8.1999999999999993</v>
      </c>
      <c r="F30" s="18">
        <v>8.1999999999999993</v>
      </c>
      <c r="G30" s="18">
        <v>7.4</v>
      </c>
      <c r="H30" s="18"/>
      <c r="I30" s="19">
        <f t="shared" ref="I30:I44" si="24">COUNT(E30:H30)</f>
        <v>3</v>
      </c>
      <c r="J30" s="19">
        <f t="shared" ref="J30:J44" si="25">SUM(E30:H30)-(MAX(E30:H30)+MIN(E30:H30))</f>
        <v>8.1999999999999975</v>
      </c>
      <c r="K30" s="19">
        <f t="shared" ref="K30:K44" si="26">(J30/(I30-2))</f>
        <v>8.1999999999999975</v>
      </c>
      <c r="L30" s="20">
        <f t="shared" ref="L30:L44" si="27">IF(I30&gt;0,SUM(E30:H30)/I30,0)</f>
        <v>7.9333333333333327</v>
      </c>
      <c r="M30" s="21">
        <f t="shared" ref="M30:M44" si="28">IF(I30=4,K30,L30)</f>
        <v>7.9333333333333327</v>
      </c>
      <c r="N30" s="22">
        <v>8.1999999999999993</v>
      </c>
      <c r="O30" s="22">
        <v>8.3000000000000007</v>
      </c>
      <c r="P30" s="22">
        <v>8.3000000000000007</v>
      </c>
      <c r="Q30" s="22"/>
      <c r="R30" s="23">
        <f>COUNT(N30:Q30)</f>
        <v>3</v>
      </c>
      <c r="S30" s="23">
        <f t="shared" ref="S30:S44" si="29">SUM(N30:Q30)-(MAX(N30:Q30)+MIN(N30:Q30))</f>
        <v>8.3000000000000007</v>
      </c>
      <c r="T30" s="23">
        <f t="shared" ref="T30:T44" si="30">S30/(R30-2)</f>
        <v>8.3000000000000007</v>
      </c>
      <c r="U30" s="23">
        <f t="shared" ref="U30:U44" si="31">IF(R30&gt;0,SUM(N30:Q30)/R30,0)</f>
        <v>8.2666666666666675</v>
      </c>
      <c r="V30" s="24">
        <f t="shared" ref="V30:V44" si="32">IF(R30=4,T30,U30)</f>
        <v>8.2666666666666675</v>
      </c>
      <c r="W30" s="25">
        <v>10</v>
      </c>
      <c r="X30" s="25">
        <v>0.3</v>
      </c>
      <c r="Y30" s="26">
        <f t="shared" ref="Y30:Y44" si="33">SUM(M30+V30+W30-X30)</f>
        <v>25.9</v>
      </c>
      <c r="Z30" s="43">
        <f>Y30+Y31+Y32</f>
        <v>77.833333333333343</v>
      </c>
      <c r="AA30" s="44">
        <f>IF(Z30&gt;0,RANK(Z30,$Z$30:$Z$44,0),0)</f>
        <v>1</v>
      </c>
    </row>
    <row r="31" spans="1:27" ht="18.75" customHeight="1" x14ac:dyDescent="0.2">
      <c r="A31" s="40"/>
      <c r="B31" s="41"/>
      <c r="C31" s="42"/>
      <c r="D31" s="17" t="s">
        <v>109</v>
      </c>
      <c r="E31" s="18">
        <v>7.8</v>
      </c>
      <c r="F31" s="18">
        <v>8</v>
      </c>
      <c r="G31" s="18">
        <v>7.8</v>
      </c>
      <c r="H31" s="18"/>
      <c r="I31" s="19">
        <f t="shared" si="24"/>
        <v>3</v>
      </c>
      <c r="J31" s="19">
        <f t="shared" si="25"/>
        <v>7.8000000000000007</v>
      </c>
      <c r="K31" s="19">
        <f t="shared" si="26"/>
        <v>7.8000000000000007</v>
      </c>
      <c r="L31" s="20">
        <f t="shared" si="27"/>
        <v>7.8666666666666671</v>
      </c>
      <c r="M31" s="21">
        <f t="shared" si="28"/>
        <v>7.8666666666666671</v>
      </c>
      <c r="N31" s="22">
        <v>8.1</v>
      </c>
      <c r="O31" s="22">
        <v>8.1999999999999993</v>
      </c>
      <c r="P31" s="22">
        <v>7.6</v>
      </c>
      <c r="Q31" s="22"/>
      <c r="R31" s="23">
        <f t="shared" ref="R31:R44" si="34">COUNT(N31:Q31)</f>
        <v>3</v>
      </c>
      <c r="S31" s="23">
        <f t="shared" si="29"/>
        <v>8.1</v>
      </c>
      <c r="T31" s="23">
        <f t="shared" si="30"/>
        <v>8.1</v>
      </c>
      <c r="U31" s="23">
        <f t="shared" si="31"/>
        <v>7.9666666666666659</v>
      </c>
      <c r="V31" s="24">
        <f t="shared" si="32"/>
        <v>7.9666666666666659</v>
      </c>
      <c r="W31" s="25">
        <v>10</v>
      </c>
      <c r="X31" s="25">
        <v>1</v>
      </c>
      <c r="Y31" s="26">
        <f t="shared" si="33"/>
        <v>24.833333333333332</v>
      </c>
      <c r="Z31" s="43"/>
      <c r="AA31" s="44"/>
    </row>
    <row r="32" spans="1:27" ht="18.75" customHeight="1" x14ac:dyDescent="0.2">
      <c r="A32" s="40"/>
      <c r="B32" s="41"/>
      <c r="C32" s="42"/>
      <c r="D32" s="17" t="s">
        <v>110</v>
      </c>
      <c r="E32" s="18">
        <v>8.8000000000000007</v>
      </c>
      <c r="F32" s="18">
        <v>8.8000000000000007</v>
      </c>
      <c r="G32" s="18">
        <v>8.5</v>
      </c>
      <c r="H32" s="18"/>
      <c r="I32" s="19">
        <f t="shared" si="24"/>
        <v>3</v>
      </c>
      <c r="J32" s="19">
        <f t="shared" si="25"/>
        <v>8.8000000000000007</v>
      </c>
      <c r="K32" s="19">
        <f t="shared" si="26"/>
        <v>8.8000000000000007</v>
      </c>
      <c r="L32" s="20">
        <f t="shared" si="27"/>
        <v>8.7000000000000011</v>
      </c>
      <c r="M32" s="21">
        <f t="shared" si="28"/>
        <v>8.7000000000000011</v>
      </c>
      <c r="N32" s="22">
        <v>8.3000000000000007</v>
      </c>
      <c r="O32" s="22">
        <v>8.3000000000000007</v>
      </c>
      <c r="P32" s="22">
        <v>8.6</v>
      </c>
      <c r="Q32" s="22"/>
      <c r="R32" s="23">
        <f t="shared" si="34"/>
        <v>3</v>
      </c>
      <c r="S32" s="23">
        <f t="shared" si="29"/>
        <v>8.3000000000000043</v>
      </c>
      <c r="T32" s="23">
        <f t="shared" si="30"/>
        <v>8.3000000000000043</v>
      </c>
      <c r="U32" s="23">
        <f t="shared" si="31"/>
        <v>8.4</v>
      </c>
      <c r="V32" s="24">
        <f t="shared" si="32"/>
        <v>8.4</v>
      </c>
      <c r="W32" s="25">
        <v>10</v>
      </c>
      <c r="X32" s="25"/>
      <c r="Y32" s="26">
        <f t="shared" si="33"/>
        <v>27.1</v>
      </c>
      <c r="Z32" s="43"/>
      <c r="AA32" s="44"/>
    </row>
    <row r="33" spans="1:27" ht="18.75" customHeight="1" x14ac:dyDescent="0.2">
      <c r="A33" s="40">
        <v>21</v>
      </c>
      <c r="B33" s="42" t="s">
        <v>83</v>
      </c>
      <c r="C33" s="42" t="s">
        <v>0</v>
      </c>
      <c r="D33" s="17" t="s">
        <v>80</v>
      </c>
      <c r="E33" s="18">
        <v>7.5</v>
      </c>
      <c r="F33" s="18">
        <v>7.7</v>
      </c>
      <c r="G33" s="18">
        <v>7.3</v>
      </c>
      <c r="H33" s="18"/>
      <c r="I33" s="19">
        <f t="shared" si="24"/>
        <v>3</v>
      </c>
      <c r="J33" s="19">
        <f t="shared" si="25"/>
        <v>7.5</v>
      </c>
      <c r="K33" s="19">
        <f t="shared" si="26"/>
        <v>7.5</v>
      </c>
      <c r="L33" s="20">
        <f t="shared" si="27"/>
        <v>7.5</v>
      </c>
      <c r="M33" s="21">
        <f t="shared" si="28"/>
        <v>7.5</v>
      </c>
      <c r="N33" s="22">
        <v>8</v>
      </c>
      <c r="O33" s="22">
        <v>8.3000000000000007</v>
      </c>
      <c r="P33" s="22">
        <v>7.7</v>
      </c>
      <c r="Q33" s="22"/>
      <c r="R33" s="23">
        <f t="shared" si="34"/>
        <v>3</v>
      </c>
      <c r="S33" s="23">
        <f t="shared" si="29"/>
        <v>8</v>
      </c>
      <c r="T33" s="23">
        <f t="shared" si="30"/>
        <v>8</v>
      </c>
      <c r="U33" s="23">
        <f t="shared" si="31"/>
        <v>8</v>
      </c>
      <c r="V33" s="24">
        <f t="shared" si="32"/>
        <v>8</v>
      </c>
      <c r="W33" s="25">
        <v>10</v>
      </c>
      <c r="X33" s="25">
        <v>0.6</v>
      </c>
      <c r="Y33" s="26">
        <f t="shared" si="33"/>
        <v>24.9</v>
      </c>
      <c r="Z33" s="43">
        <f>Y33+Y34+Y35</f>
        <v>76.766666666666666</v>
      </c>
      <c r="AA33" s="44">
        <f t="shared" ref="AA33" si="35">IF(Z33&gt;0,RANK(Z33,$Z$30:$Z$44,0),0)</f>
        <v>3</v>
      </c>
    </row>
    <row r="34" spans="1:27" ht="18.75" customHeight="1" x14ac:dyDescent="0.2">
      <c r="A34" s="40"/>
      <c r="B34" s="42"/>
      <c r="C34" s="42"/>
      <c r="D34" s="17" t="s">
        <v>109</v>
      </c>
      <c r="E34" s="18">
        <v>7.2</v>
      </c>
      <c r="F34" s="18">
        <v>7.9</v>
      </c>
      <c r="G34" s="18">
        <v>8</v>
      </c>
      <c r="H34" s="18"/>
      <c r="I34" s="19">
        <f t="shared" si="24"/>
        <v>3</v>
      </c>
      <c r="J34" s="19">
        <f t="shared" si="25"/>
        <v>7.9000000000000021</v>
      </c>
      <c r="K34" s="19">
        <f t="shared" si="26"/>
        <v>7.9000000000000021</v>
      </c>
      <c r="L34" s="20">
        <f t="shared" si="27"/>
        <v>7.7</v>
      </c>
      <c r="M34" s="21">
        <f t="shared" si="28"/>
        <v>7.7</v>
      </c>
      <c r="N34" s="22">
        <v>7.8</v>
      </c>
      <c r="O34" s="22">
        <v>7.9</v>
      </c>
      <c r="P34" s="22">
        <v>8</v>
      </c>
      <c r="Q34" s="22"/>
      <c r="R34" s="23">
        <f t="shared" si="34"/>
        <v>3</v>
      </c>
      <c r="S34" s="23">
        <f t="shared" si="29"/>
        <v>7.8999999999999986</v>
      </c>
      <c r="T34" s="23">
        <f t="shared" si="30"/>
        <v>7.8999999999999986</v>
      </c>
      <c r="U34" s="23">
        <f t="shared" si="31"/>
        <v>7.8999999999999995</v>
      </c>
      <c r="V34" s="24">
        <f t="shared" si="32"/>
        <v>7.8999999999999995</v>
      </c>
      <c r="W34" s="25">
        <v>10</v>
      </c>
      <c r="X34" s="25"/>
      <c r="Y34" s="26">
        <f t="shared" si="33"/>
        <v>25.6</v>
      </c>
      <c r="Z34" s="43"/>
      <c r="AA34" s="44"/>
    </row>
    <row r="35" spans="1:27" ht="18.75" customHeight="1" x14ac:dyDescent="0.2">
      <c r="A35" s="40"/>
      <c r="B35" s="42"/>
      <c r="C35" s="42"/>
      <c r="D35" s="17" t="s">
        <v>110</v>
      </c>
      <c r="E35" s="18">
        <v>7.6</v>
      </c>
      <c r="F35" s="18">
        <v>8</v>
      </c>
      <c r="G35" s="18">
        <v>7.5</v>
      </c>
      <c r="H35" s="18"/>
      <c r="I35" s="19">
        <f t="shared" si="24"/>
        <v>3</v>
      </c>
      <c r="J35" s="19">
        <f t="shared" si="25"/>
        <v>7.6000000000000014</v>
      </c>
      <c r="K35" s="19">
        <f t="shared" si="26"/>
        <v>7.6000000000000014</v>
      </c>
      <c r="L35" s="20">
        <f t="shared" si="27"/>
        <v>7.7</v>
      </c>
      <c r="M35" s="21">
        <f t="shared" si="28"/>
        <v>7.7</v>
      </c>
      <c r="N35" s="22">
        <v>8.6</v>
      </c>
      <c r="O35" s="22">
        <v>8.5</v>
      </c>
      <c r="P35" s="22">
        <v>8.6</v>
      </c>
      <c r="Q35" s="22"/>
      <c r="R35" s="23">
        <f t="shared" si="34"/>
        <v>3</v>
      </c>
      <c r="S35" s="23">
        <f t="shared" si="29"/>
        <v>8.6000000000000014</v>
      </c>
      <c r="T35" s="23">
        <f t="shared" si="30"/>
        <v>8.6000000000000014</v>
      </c>
      <c r="U35" s="23">
        <f t="shared" si="31"/>
        <v>8.5666666666666682</v>
      </c>
      <c r="V35" s="24">
        <f t="shared" si="32"/>
        <v>8.5666666666666682</v>
      </c>
      <c r="W35" s="25">
        <v>10</v>
      </c>
      <c r="X35" s="25"/>
      <c r="Y35" s="26">
        <f t="shared" si="33"/>
        <v>26.266666666666669</v>
      </c>
      <c r="Z35" s="43"/>
      <c r="AA35" s="44"/>
    </row>
    <row r="36" spans="1:27" ht="18.75" customHeight="1" x14ac:dyDescent="0.2">
      <c r="A36" s="40">
        <v>23</v>
      </c>
      <c r="B36" s="41" t="s">
        <v>45</v>
      </c>
      <c r="C36" s="42" t="s">
        <v>0</v>
      </c>
      <c r="D36" s="17" t="s">
        <v>80</v>
      </c>
      <c r="E36" s="18">
        <v>8.9</v>
      </c>
      <c r="F36" s="18">
        <v>8.6999999999999993</v>
      </c>
      <c r="G36" s="18">
        <v>9</v>
      </c>
      <c r="H36" s="18"/>
      <c r="I36" s="19">
        <f t="shared" si="24"/>
        <v>3</v>
      </c>
      <c r="J36" s="19">
        <f t="shared" si="25"/>
        <v>8.9000000000000021</v>
      </c>
      <c r="K36" s="19">
        <f t="shared" si="26"/>
        <v>8.9000000000000021</v>
      </c>
      <c r="L36" s="20">
        <f t="shared" si="27"/>
        <v>8.8666666666666671</v>
      </c>
      <c r="M36" s="21">
        <f t="shared" si="28"/>
        <v>8.8666666666666671</v>
      </c>
      <c r="N36" s="22">
        <v>8.8000000000000007</v>
      </c>
      <c r="O36" s="22">
        <v>9</v>
      </c>
      <c r="P36" s="22">
        <v>9</v>
      </c>
      <c r="Q36" s="22"/>
      <c r="R36" s="23">
        <f t="shared" si="34"/>
        <v>3</v>
      </c>
      <c r="S36" s="23">
        <f t="shared" si="29"/>
        <v>9</v>
      </c>
      <c r="T36" s="23">
        <f t="shared" si="30"/>
        <v>9</v>
      </c>
      <c r="U36" s="23">
        <f t="shared" si="31"/>
        <v>8.9333333333333336</v>
      </c>
      <c r="V36" s="24">
        <f t="shared" si="32"/>
        <v>8.9333333333333336</v>
      </c>
      <c r="W36" s="25">
        <v>10</v>
      </c>
      <c r="X36" s="25"/>
      <c r="Y36" s="26">
        <f t="shared" si="33"/>
        <v>27.8</v>
      </c>
      <c r="Z36" s="43">
        <f>Y36+Y37+Y38</f>
        <v>55.733333333333334</v>
      </c>
      <c r="AA36" s="44">
        <f t="shared" ref="AA36" si="36">IF(Z36&gt;0,RANK(Z36,$Z$30:$Z$44,0),0)</f>
        <v>4</v>
      </c>
    </row>
    <row r="37" spans="1:27" ht="18.75" customHeight="1" x14ac:dyDescent="0.2">
      <c r="A37" s="40"/>
      <c r="B37" s="41"/>
      <c r="C37" s="42"/>
      <c r="D37" s="17" t="s">
        <v>109</v>
      </c>
      <c r="E37" s="18">
        <v>9</v>
      </c>
      <c r="F37" s="18">
        <v>9.1</v>
      </c>
      <c r="G37" s="18">
        <v>8.9</v>
      </c>
      <c r="H37" s="18"/>
      <c r="I37" s="19">
        <f t="shared" si="24"/>
        <v>3</v>
      </c>
      <c r="J37" s="19">
        <f t="shared" si="25"/>
        <v>9</v>
      </c>
      <c r="K37" s="19">
        <f t="shared" si="26"/>
        <v>9</v>
      </c>
      <c r="L37" s="20">
        <f t="shared" si="27"/>
        <v>9</v>
      </c>
      <c r="M37" s="21">
        <f t="shared" si="28"/>
        <v>9</v>
      </c>
      <c r="N37" s="22">
        <v>8.8000000000000007</v>
      </c>
      <c r="O37" s="22">
        <v>9.1</v>
      </c>
      <c r="P37" s="22">
        <v>8.9</v>
      </c>
      <c r="Q37" s="22"/>
      <c r="R37" s="23">
        <f t="shared" si="34"/>
        <v>3</v>
      </c>
      <c r="S37" s="23">
        <f t="shared" si="29"/>
        <v>8.8999999999999986</v>
      </c>
      <c r="T37" s="23">
        <f t="shared" si="30"/>
        <v>8.8999999999999986</v>
      </c>
      <c r="U37" s="23">
        <f t="shared" si="31"/>
        <v>8.9333333333333318</v>
      </c>
      <c r="V37" s="24">
        <f t="shared" si="32"/>
        <v>8.9333333333333318</v>
      </c>
      <c r="W37" s="25">
        <v>10</v>
      </c>
      <c r="X37" s="25"/>
      <c r="Y37" s="26">
        <f t="shared" si="33"/>
        <v>27.93333333333333</v>
      </c>
      <c r="Z37" s="43"/>
      <c r="AA37" s="44"/>
    </row>
    <row r="38" spans="1:27" ht="18.75" customHeight="1" x14ac:dyDescent="0.2">
      <c r="A38" s="40"/>
      <c r="B38" s="41"/>
      <c r="C38" s="42"/>
      <c r="D38" s="17" t="s">
        <v>110</v>
      </c>
      <c r="E38" s="18"/>
      <c r="F38" s="18"/>
      <c r="G38" s="18"/>
      <c r="H38" s="18"/>
      <c r="I38" s="19">
        <f t="shared" si="24"/>
        <v>0</v>
      </c>
      <c r="J38" s="19">
        <f t="shared" si="25"/>
        <v>0</v>
      </c>
      <c r="K38" s="19">
        <f t="shared" si="26"/>
        <v>0</v>
      </c>
      <c r="L38" s="20">
        <f t="shared" si="27"/>
        <v>0</v>
      </c>
      <c r="M38" s="21">
        <f t="shared" si="28"/>
        <v>0</v>
      </c>
      <c r="N38" s="22"/>
      <c r="O38" s="22"/>
      <c r="P38" s="22"/>
      <c r="Q38" s="22"/>
      <c r="R38" s="23">
        <f t="shared" si="34"/>
        <v>0</v>
      </c>
      <c r="S38" s="23">
        <f t="shared" si="29"/>
        <v>0</v>
      </c>
      <c r="T38" s="23">
        <f t="shared" si="30"/>
        <v>0</v>
      </c>
      <c r="U38" s="23">
        <f t="shared" si="31"/>
        <v>0</v>
      </c>
      <c r="V38" s="24">
        <f t="shared" si="32"/>
        <v>0</v>
      </c>
      <c r="W38" s="25"/>
      <c r="X38" s="25"/>
      <c r="Y38" s="26">
        <f t="shared" si="33"/>
        <v>0</v>
      </c>
      <c r="Z38" s="43"/>
      <c r="AA38" s="44"/>
    </row>
    <row r="39" spans="1:27" ht="18.75" customHeight="1" x14ac:dyDescent="0.2">
      <c r="A39" s="40">
        <v>24</v>
      </c>
      <c r="B39" s="42" t="s">
        <v>27</v>
      </c>
      <c r="C39" s="42" t="s">
        <v>28</v>
      </c>
      <c r="D39" s="17" t="s">
        <v>80</v>
      </c>
      <c r="E39" s="18">
        <v>7.3</v>
      </c>
      <c r="F39" s="18">
        <v>7</v>
      </c>
      <c r="G39" s="18">
        <v>7.2</v>
      </c>
      <c r="H39" s="18"/>
      <c r="I39" s="19">
        <f t="shared" si="24"/>
        <v>3</v>
      </c>
      <c r="J39" s="19">
        <f t="shared" si="25"/>
        <v>7.1999999999999993</v>
      </c>
      <c r="K39" s="19">
        <f t="shared" si="26"/>
        <v>7.1999999999999993</v>
      </c>
      <c r="L39" s="20">
        <f t="shared" si="27"/>
        <v>7.166666666666667</v>
      </c>
      <c r="M39" s="21">
        <f t="shared" si="28"/>
        <v>7.166666666666667</v>
      </c>
      <c r="N39" s="22">
        <v>8.1</v>
      </c>
      <c r="O39" s="22">
        <v>8.3000000000000007</v>
      </c>
      <c r="P39" s="22">
        <v>8.1</v>
      </c>
      <c r="Q39" s="22"/>
      <c r="R39" s="23">
        <f t="shared" si="34"/>
        <v>3</v>
      </c>
      <c r="S39" s="23">
        <f t="shared" si="29"/>
        <v>8.1000000000000014</v>
      </c>
      <c r="T39" s="23">
        <f t="shared" si="30"/>
        <v>8.1000000000000014</v>
      </c>
      <c r="U39" s="23">
        <f t="shared" si="31"/>
        <v>8.1666666666666661</v>
      </c>
      <c r="V39" s="24">
        <f t="shared" si="32"/>
        <v>8.1666666666666661</v>
      </c>
      <c r="W39" s="25">
        <v>10</v>
      </c>
      <c r="X39" s="25">
        <v>0.3</v>
      </c>
      <c r="Y39" s="26">
        <f t="shared" si="33"/>
        <v>25.033333333333331</v>
      </c>
      <c r="Z39" s="43">
        <f>Y39+Y40+Y41</f>
        <v>77.399999999999991</v>
      </c>
      <c r="AA39" s="44">
        <f t="shared" ref="AA39" si="37">IF(Z39&gt;0,RANK(Z39,$Z$30:$Z$44,0),0)</f>
        <v>2</v>
      </c>
    </row>
    <row r="40" spans="1:27" ht="18.75" customHeight="1" x14ac:dyDescent="0.2">
      <c r="A40" s="40"/>
      <c r="B40" s="42"/>
      <c r="C40" s="42"/>
      <c r="D40" s="17" t="s">
        <v>109</v>
      </c>
      <c r="E40" s="18">
        <v>8.8000000000000007</v>
      </c>
      <c r="F40" s="18">
        <v>8.4</v>
      </c>
      <c r="G40" s="18">
        <v>8.4</v>
      </c>
      <c r="H40" s="18"/>
      <c r="I40" s="19">
        <f t="shared" si="24"/>
        <v>3</v>
      </c>
      <c r="J40" s="19">
        <f t="shared" si="25"/>
        <v>8.3999999999999986</v>
      </c>
      <c r="K40" s="19">
        <f t="shared" si="26"/>
        <v>8.3999999999999986</v>
      </c>
      <c r="L40" s="20">
        <f t="shared" si="27"/>
        <v>8.5333333333333332</v>
      </c>
      <c r="M40" s="21">
        <f t="shared" si="28"/>
        <v>8.5333333333333332</v>
      </c>
      <c r="N40" s="22">
        <v>7.8</v>
      </c>
      <c r="O40" s="22">
        <v>8.5</v>
      </c>
      <c r="P40" s="22">
        <v>8.1</v>
      </c>
      <c r="Q40" s="22"/>
      <c r="R40" s="23">
        <f t="shared" si="34"/>
        <v>3</v>
      </c>
      <c r="S40" s="23">
        <f t="shared" si="29"/>
        <v>8.0999999999999979</v>
      </c>
      <c r="T40" s="23">
        <f t="shared" si="30"/>
        <v>8.0999999999999979</v>
      </c>
      <c r="U40" s="23">
        <f t="shared" si="31"/>
        <v>8.1333333333333329</v>
      </c>
      <c r="V40" s="24">
        <f t="shared" si="32"/>
        <v>8.1333333333333329</v>
      </c>
      <c r="W40" s="25">
        <v>10</v>
      </c>
      <c r="X40" s="25"/>
      <c r="Y40" s="26">
        <f t="shared" si="33"/>
        <v>26.666666666666664</v>
      </c>
      <c r="Z40" s="43"/>
      <c r="AA40" s="44"/>
    </row>
    <row r="41" spans="1:27" ht="18.75" customHeight="1" x14ac:dyDescent="0.2">
      <c r="A41" s="40"/>
      <c r="B41" s="42"/>
      <c r="C41" s="42"/>
      <c r="D41" s="17" t="s">
        <v>110</v>
      </c>
      <c r="E41" s="18">
        <v>8.1</v>
      </c>
      <c r="F41" s="18">
        <v>8.3000000000000007</v>
      </c>
      <c r="G41" s="18">
        <v>7.8</v>
      </c>
      <c r="H41" s="18"/>
      <c r="I41" s="19">
        <f t="shared" si="24"/>
        <v>3</v>
      </c>
      <c r="J41" s="19">
        <f t="shared" si="25"/>
        <v>8.0999999999999979</v>
      </c>
      <c r="K41" s="19">
        <f t="shared" si="26"/>
        <v>8.0999999999999979</v>
      </c>
      <c r="L41" s="20">
        <f t="shared" si="27"/>
        <v>8.0666666666666664</v>
      </c>
      <c r="M41" s="21">
        <f t="shared" si="28"/>
        <v>8.0666666666666664</v>
      </c>
      <c r="N41" s="22">
        <v>8.3000000000000007</v>
      </c>
      <c r="O41" s="22">
        <v>8.1</v>
      </c>
      <c r="P41" s="22">
        <v>8.3000000000000007</v>
      </c>
      <c r="Q41" s="22"/>
      <c r="R41" s="23">
        <f t="shared" si="34"/>
        <v>3</v>
      </c>
      <c r="S41" s="23">
        <f t="shared" si="29"/>
        <v>8.3000000000000007</v>
      </c>
      <c r="T41" s="23">
        <f t="shared" si="30"/>
        <v>8.3000000000000007</v>
      </c>
      <c r="U41" s="23">
        <f t="shared" si="31"/>
        <v>8.2333333333333325</v>
      </c>
      <c r="V41" s="24">
        <f t="shared" si="32"/>
        <v>8.2333333333333325</v>
      </c>
      <c r="W41" s="25">
        <v>10</v>
      </c>
      <c r="X41" s="25">
        <v>0.6</v>
      </c>
      <c r="Y41" s="26">
        <f t="shared" si="33"/>
        <v>25.699999999999996</v>
      </c>
      <c r="Z41" s="43"/>
      <c r="AA41" s="44"/>
    </row>
    <row r="42" spans="1:27" ht="18.75" customHeight="1" x14ac:dyDescent="0.2">
      <c r="A42" s="40">
        <v>25</v>
      </c>
      <c r="B42" s="42" t="s">
        <v>79</v>
      </c>
      <c r="C42" s="42" t="s">
        <v>40</v>
      </c>
      <c r="D42" s="17" t="s">
        <v>80</v>
      </c>
      <c r="E42" s="18">
        <v>6.4</v>
      </c>
      <c r="F42" s="18">
        <v>6.5</v>
      </c>
      <c r="G42" s="18">
        <v>6.5</v>
      </c>
      <c r="H42" s="18"/>
      <c r="I42" s="19">
        <f t="shared" si="24"/>
        <v>3</v>
      </c>
      <c r="J42" s="19">
        <f t="shared" si="25"/>
        <v>6.4999999999999982</v>
      </c>
      <c r="K42" s="19">
        <f t="shared" si="26"/>
        <v>6.4999999999999982</v>
      </c>
      <c r="L42" s="20">
        <f t="shared" si="27"/>
        <v>6.4666666666666659</v>
      </c>
      <c r="M42" s="21">
        <f t="shared" si="28"/>
        <v>6.4666666666666659</v>
      </c>
      <c r="N42" s="22">
        <v>7</v>
      </c>
      <c r="O42" s="22">
        <v>7.2</v>
      </c>
      <c r="P42" s="22">
        <v>6.8</v>
      </c>
      <c r="Q42" s="22"/>
      <c r="R42" s="23">
        <f t="shared" si="34"/>
        <v>3</v>
      </c>
      <c r="S42" s="23">
        <f t="shared" si="29"/>
        <v>7</v>
      </c>
      <c r="T42" s="23">
        <f t="shared" si="30"/>
        <v>7</v>
      </c>
      <c r="U42" s="23">
        <f t="shared" si="31"/>
        <v>7</v>
      </c>
      <c r="V42" s="24">
        <f t="shared" si="32"/>
        <v>7</v>
      </c>
      <c r="W42" s="25">
        <v>10</v>
      </c>
      <c r="X42" s="25">
        <v>1.2</v>
      </c>
      <c r="Y42" s="26">
        <f t="shared" si="33"/>
        <v>22.266666666666666</v>
      </c>
      <c r="Z42" s="43">
        <f>Y42+Y43+Y44</f>
        <v>22.266666666666666</v>
      </c>
      <c r="AA42" s="44">
        <f>IF(Z42&gt;0,RANK(Z42,$Z$30:$Z$44,0),0)</f>
        <v>5</v>
      </c>
    </row>
    <row r="43" spans="1:27" ht="18.75" customHeight="1" x14ac:dyDescent="0.2">
      <c r="A43" s="40"/>
      <c r="B43" s="42"/>
      <c r="C43" s="42"/>
      <c r="D43" s="17" t="s">
        <v>109</v>
      </c>
      <c r="E43" s="18"/>
      <c r="F43" s="18"/>
      <c r="G43" s="18"/>
      <c r="H43" s="18"/>
      <c r="I43" s="19">
        <f t="shared" si="24"/>
        <v>0</v>
      </c>
      <c r="J43" s="19">
        <f t="shared" si="25"/>
        <v>0</v>
      </c>
      <c r="K43" s="19">
        <f t="shared" si="26"/>
        <v>0</v>
      </c>
      <c r="L43" s="20">
        <f t="shared" si="27"/>
        <v>0</v>
      </c>
      <c r="M43" s="21">
        <f t="shared" si="28"/>
        <v>0</v>
      </c>
      <c r="N43" s="22"/>
      <c r="O43" s="22"/>
      <c r="P43" s="22"/>
      <c r="Q43" s="22"/>
      <c r="R43" s="23">
        <f t="shared" si="34"/>
        <v>0</v>
      </c>
      <c r="S43" s="23">
        <f t="shared" si="29"/>
        <v>0</v>
      </c>
      <c r="T43" s="23">
        <f t="shared" si="30"/>
        <v>0</v>
      </c>
      <c r="U43" s="23">
        <f t="shared" si="31"/>
        <v>0</v>
      </c>
      <c r="V43" s="24">
        <f t="shared" si="32"/>
        <v>0</v>
      </c>
      <c r="W43" s="25"/>
      <c r="X43" s="25"/>
      <c r="Y43" s="26">
        <f t="shared" si="33"/>
        <v>0</v>
      </c>
      <c r="Z43" s="43"/>
      <c r="AA43" s="44"/>
    </row>
    <row r="44" spans="1:27" ht="18.75" customHeight="1" x14ac:dyDescent="0.2">
      <c r="A44" s="40"/>
      <c r="B44" s="42"/>
      <c r="C44" s="42"/>
      <c r="D44" s="17" t="s">
        <v>110</v>
      </c>
      <c r="E44" s="18"/>
      <c r="F44" s="18"/>
      <c r="G44" s="18"/>
      <c r="H44" s="18"/>
      <c r="I44" s="19">
        <f t="shared" si="24"/>
        <v>0</v>
      </c>
      <c r="J44" s="19">
        <f t="shared" si="25"/>
        <v>0</v>
      </c>
      <c r="K44" s="19">
        <f t="shared" si="26"/>
        <v>0</v>
      </c>
      <c r="L44" s="20">
        <f t="shared" si="27"/>
        <v>0</v>
      </c>
      <c r="M44" s="21">
        <f t="shared" si="28"/>
        <v>0</v>
      </c>
      <c r="N44" s="22"/>
      <c r="O44" s="22"/>
      <c r="P44" s="22"/>
      <c r="Q44" s="22"/>
      <c r="R44" s="23">
        <f t="shared" si="34"/>
        <v>0</v>
      </c>
      <c r="S44" s="23">
        <f t="shared" si="29"/>
        <v>0</v>
      </c>
      <c r="T44" s="23">
        <f t="shared" si="30"/>
        <v>0</v>
      </c>
      <c r="U44" s="23">
        <f t="shared" si="31"/>
        <v>0</v>
      </c>
      <c r="V44" s="24">
        <f t="shared" si="32"/>
        <v>0</v>
      </c>
      <c r="W44" s="25"/>
      <c r="X44" s="25"/>
      <c r="Y44" s="26">
        <f t="shared" si="33"/>
        <v>0</v>
      </c>
      <c r="Z44" s="43"/>
      <c r="AA44" s="44"/>
    </row>
    <row r="45" spans="1:27" ht="18.75" customHeight="1" x14ac:dyDescent="0.2">
      <c r="A45" s="8">
        <v>22</v>
      </c>
      <c r="B45" s="10" t="s">
        <v>63</v>
      </c>
      <c r="C45" s="9" t="s">
        <v>26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 x14ac:dyDescent="0.2">
      <c r="A46" s="5"/>
      <c r="B46" s="4" t="s">
        <v>5</v>
      </c>
      <c r="C46" s="5"/>
      <c r="D46" s="11" t="s">
        <v>87</v>
      </c>
      <c r="E46" s="12" t="s">
        <v>88</v>
      </c>
      <c r="F46" s="12" t="s">
        <v>89</v>
      </c>
      <c r="G46" s="12" t="s">
        <v>90</v>
      </c>
      <c r="H46" s="12" t="s">
        <v>91</v>
      </c>
      <c r="I46" s="12" t="s">
        <v>92</v>
      </c>
      <c r="J46" s="12" t="s">
        <v>93</v>
      </c>
      <c r="K46" s="13" t="s">
        <v>94</v>
      </c>
      <c r="L46" s="12" t="s">
        <v>95</v>
      </c>
      <c r="M46" s="14" t="s">
        <v>96</v>
      </c>
      <c r="N46" s="15" t="s">
        <v>97</v>
      </c>
      <c r="O46" s="15" t="s">
        <v>98</v>
      </c>
      <c r="P46" s="15" t="s">
        <v>99</v>
      </c>
      <c r="Q46" s="15" t="s">
        <v>100</v>
      </c>
      <c r="R46" s="15" t="s">
        <v>92</v>
      </c>
      <c r="S46" s="15" t="s">
        <v>101</v>
      </c>
      <c r="T46" s="15" t="s">
        <v>94</v>
      </c>
      <c r="U46" s="15" t="s">
        <v>108</v>
      </c>
      <c r="V46" s="14" t="s">
        <v>102</v>
      </c>
      <c r="W46" s="15" t="s">
        <v>103</v>
      </c>
      <c r="X46" s="15" t="s">
        <v>104</v>
      </c>
      <c r="Y46" s="14" t="s">
        <v>105</v>
      </c>
      <c r="Z46" s="14" t="s">
        <v>111</v>
      </c>
      <c r="AA46" s="16" t="s">
        <v>106</v>
      </c>
    </row>
    <row r="47" spans="1:27" ht="18.75" customHeight="1" x14ac:dyDescent="0.2">
      <c r="A47" s="40">
        <v>30</v>
      </c>
      <c r="B47" s="42" t="s">
        <v>46</v>
      </c>
      <c r="C47" s="42" t="s">
        <v>0</v>
      </c>
      <c r="D47" s="17" t="s">
        <v>80</v>
      </c>
      <c r="E47" s="18">
        <v>7</v>
      </c>
      <c r="F47" s="18">
        <v>6.6</v>
      </c>
      <c r="G47" s="18">
        <v>6.8</v>
      </c>
      <c r="H47" s="18"/>
      <c r="I47" s="19">
        <f t="shared" ref="I47:I64" si="38">COUNT(E47:H47)</f>
        <v>3</v>
      </c>
      <c r="J47" s="19">
        <f t="shared" ref="J47:J64" si="39">SUM(E47:H47)-(MAX(E47:H47)+MIN(E47:H47))</f>
        <v>6.7999999999999989</v>
      </c>
      <c r="K47" s="19">
        <f t="shared" ref="K47:K64" si="40">(J47/(I47-2))</f>
        <v>6.7999999999999989</v>
      </c>
      <c r="L47" s="20">
        <f t="shared" ref="L47:L64" si="41">IF(I47&gt;0,SUM(E47:H47)/I47,0)</f>
        <v>6.8</v>
      </c>
      <c r="M47" s="21">
        <f t="shared" ref="M47:M64" si="42">IF(I47=4,K47,L47)</f>
        <v>6.8</v>
      </c>
      <c r="N47" s="22">
        <v>8.5</v>
      </c>
      <c r="O47" s="22">
        <v>8.1999999999999993</v>
      </c>
      <c r="P47" s="22">
        <v>7.8</v>
      </c>
      <c r="Q47" s="22"/>
      <c r="R47" s="23">
        <f>COUNT(N47:Q47)</f>
        <v>3</v>
      </c>
      <c r="S47" s="23">
        <f t="shared" ref="S47:S64" si="43">SUM(N47:Q47)-(MAX(N47:Q47)+MIN(N47:Q47))</f>
        <v>8.1999999999999993</v>
      </c>
      <c r="T47" s="23">
        <f t="shared" ref="T47:T64" si="44">S47/(R47-2)</f>
        <v>8.1999999999999993</v>
      </c>
      <c r="U47" s="23">
        <f t="shared" ref="U47:U64" si="45">IF(R47&gt;0,SUM(N47:Q47)/R47,0)</f>
        <v>8.1666666666666661</v>
      </c>
      <c r="V47" s="24">
        <f t="shared" ref="V47:V64" si="46">IF(R47=4,T47,U47)</f>
        <v>8.1666666666666661</v>
      </c>
      <c r="W47" s="25">
        <v>9.6</v>
      </c>
      <c r="X47" s="25">
        <v>0.6</v>
      </c>
      <c r="Y47" s="26">
        <f t="shared" ref="Y47:Y64" si="47">SUM(M47+V47+W47-X47)</f>
        <v>23.966666666666661</v>
      </c>
      <c r="Z47" s="43">
        <f>Y47+Y48+Y49</f>
        <v>73.633333333333326</v>
      </c>
      <c r="AA47" s="44">
        <f>IF(Z47&gt;0,RANK(Z47,$Z$47:$Z$64,0),0)</f>
        <v>5</v>
      </c>
    </row>
    <row r="48" spans="1:27" ht="18.75" customHeight="1" x14ac:dyDescent="0.2">
      <c r="A48" s="40"/>
      <c r="B48" s="42"/>
      <c r="C48" s="42"/>
      <c r="D48" s="17" t="s">
        <v>80</v>
      </c>
      <c r="E48" s="18">
        <v>7.7</v>
      </c>
      <c r="F48" s="18">
        <v>7.7</v>
      </c>
      <c r="G48" s="18">
        <v>7.8</v>
      </c>
      <c r="H48" s="18"/>
      <c r="I48" s="19">
        <f t="shared" si="38"/>
        <v>3</v>
      </c>
      <c r="J48" s="19">
        <f t="shared" si="39"/>
        <v>7.6999999999999993</v>
      </c>
      <c r="K48" s="19">
        <f t="shared" si="40"/>
        <v>7.6999999999999993</v>
      </c>
      <c r="L48" s="20">
        <f t="shared" si="41"/>
        <v>7.7333333333333334</v>
      </c>
      <c r="M48" s="21">
        <f t="shared" si="42"/>
        <v>7.7333333333333334</v>
      </c>
      <c r="N48" s="22">
        <v>8</v>
      </c>
      <c r="O48" s="22">
        <v>7.8</v>
      </c>
      <c r="P48" s="22">
        <v>7.7</v>
      </c>
      <c r="Q48" s="22"/>
      <c r="R48" s="23">
        <f t="shared" ref="R48:R64" si="48">COUNT(N48:Q48)</f>
        <v>3</v>
      </c>
      <c r="S48" s="23">
        <f t="shared" si="43"/>
        <v>7.8000000000000007</v>
      </c>
      <c r="T48" s="23">
        <f t="shared" si="44"/>
        <v>7.8000000000000007</v>
      </c>
      <c r="U48" s="23">
        <f t="shared" si="45"/>
        <v>7.833333333333333</v>
      </c>
      <c r="V48" s="24">
        <f t="shared" si="46"/>
        <v>7.833333333333333</v>
      </c>
      <c r="W48" s="25">
        <v>9.6</v>
      </c>
      <c r="X48" s="25">
        <v>0.3</v>
      </c>
      <c r="Y48" s="26">
        <f t="shared" si="47"/>
        <v>24.866666666666664</v>
      </c>
      <c r="Z48" s="43"/>
      <c r="AA48" s="44"/>
    </row>
    <row r="49" spans="1:27" ht="18.75" customHeight="1" x14ac:dyDescent="0.2">
      <c r="A49" s="40"/>
      <c r="B49" s="42"/>
      <c r="C49" s="42"/>
      <c r="D49" s="17" t="s">
        <v>110</v>
      </c>
      <c r="E49" s="18">
        <v>7.6</v>
      </c>
      <c r="F49" s="18">
        <v>7.9</v>
      </c>
      <c r="G49" s="18">
        <v>7.3</v>
      </c>
      <c r="H49" s="18"/>
      <c r="I49" s="19">
        <f t="shared" si="38"/>
        <v>3</v>
      </c>
      <c r="J49" s="19">
        <f t="shared" si="39"/>
        <v>7.6000000000000014</v>
      </c>
      <c r="K49" s="19">
        <f t="shared" si="40"/>
        <v>7.6000000000000014</v>
      </c>
      <c r="L49" s="20">
        <f t="shared" si="41"/>
        <v>7.6000000000000005</v>
      </c>
      <c r="M49" s="21">
        <f t="shared" si="42"/>
        <v>7.6000000000000005</v>
      </c>
      <c r="N49" s="22">
        <v>6.8</v>
      </c>
      <c r="O49" s="22">
        <v>8</v>
      </c>
      <c r="P49" s="22">
        <v>8</v>
      </c>
      <c r="Q49" s="22"/>
      <c r="R49" s="23">
        <f t="shared" si="48"/>
        <v>3</v>
      </c>
      <c r="S49" s="23">
        <f t="shared" si="43"/>
        <v>8</v>
      </c>
      <c r="T49" s="23">
        <f t="shared" si="44"/>
        <v>8</v>
      </c>
      <c r="U49" s="23">
        <f t="shared" si="45"/>
        <v>7.6000000000000005</v>
      </c>
      <c r="V49" s="24">
        <f t="shared" si="46"/>
        <v>7.6000000000000005</v>
      </c>
      <c r="W49" s="25">
        <v>9.6</v>
      </c>
      <c r="X49" s="25"/>
      <c r="Y49" s="26">
        <f t="shared" si="47"/>
        <v>24.8</v>
      </c>
      <c r="Z49" s="43"/>
      <c r="AA49" s="44"/>
    </row>
    <row r="50" spans="1:27" ht="18.75" customHeight="1" x14ac:dyDescent="0.2">
      <c r="A50" s="40">
        <v>31</v>
      </c>
      <c r="B50" s="42" t="s">
        <v>75</v>
      </c>
      <c r="C50" s="42" t="s">
        <v>76</v>
      </c>
      <c r="D50" s="17" t="s">
        <v>80</v>
      </c>
      <c r="E50" s="18">
        <v>7.7</v>
      </c>
      <c r="F50" s="18">
        <v>7.6</v>
      </c>
      <c r="G50" s="18">
        <v>7.1</v>
      </c>
      <c r="H50" s="18"/>
      <c r="I50" s="19">
        <f t="shared" si="38"/>
        <v>3</v>
      </c>
      <c r="J50" s="19">
        <f t="shared" si="39"/>
        <v>7.5999999999999979</v>
      </c>
      <c r="K50" s="19">
        <f t="shared" si="40"/>
        <v>7.5999999999999979</v>
      </c>
      <c r="L50" s="20">
        <f t="shared" si="41"/>
        <v>7.4666666666666659</v>
      </c>
      <c r="M50" s="21">
        <f t="shared" si="42"/>
        <v>7.4666666666666659</v>
      </c>
      <c r="N50" s="22">
        <v>8.1</v>
      </c>
      <c r="O50" s="22">
        <v>7.9</v>
      </c>
      <c r="P50" s="22">
        <v>7.6</v>
      </c>
      <c r="Q50" s="22"/>
      <c r="R50" s="23">
        <f t="shared" si="48"/>
        <v>3</v>
      </c>
      <c r="S50" s="23">
        <f t="shared" si="43"/>
        <v>7.9000000000000021</v>
      </c>
      <c r="T50" s="23">
        <f t="shared" si="44"/>
        <v>7.9000000000000021</v>
      </c>
      <c r="U50" s="23">
        <f t="shared" si="45"/>
        <v>7.8666666666666671</v>
      </c>
      <c r="V50" s="24">
        <f t="shared" si="46"/>
        <v>7.8666666666666671</v>
      </c>
      <c r="W50" s="25">
        <v>10</v>
      </c>
      <c r="X50" s="25">
        <v>0.6</v>
      </c>
      <c r="Y50" s="26">
        <f t="shared" si="47"/>
        <v>24.733333333333331</v>
      </c>
      <c r="Z50" s="43">
        <f>Y50+Y51+Y52</f>
        <v>76.86666666666666</v>
      </c>
      <c r="AA50" s="44">
        <f t="shared" ref="AA50" si="49">IF(Z50&gt;0,RANK(Z50,$Z$47:$Z$64,0),0)</f>
        <v>3</v>
      </c>
    </row>
    <row r="51" spans="1:27" ht="18.75" customHeight="1" x14ac:dyDescent="0.2">
      <c r="A51" s="40"/>
      <c r="B51" s="42"/>
      <c r="C51" s="42"/>
      <c r="D51" s="17" t="s">
        <v>109</v>
      </c>
      <c r="E51" s="18">
        <v>8.1999999999999993</v>
      </c>
      <c r="F51" s="18">
        <v>8.6</v>
      </c>
      <c r="G51" s="18">
        <v>8.5</v>
      </c>
      <c r="H51" s="18"/>
      <c r="I51" s="19">
        <f t="shared" si="38"/>
        <v>3</v>
      </c>
      <c r="J51" s="19">
        <f t="shared" si="39"/>
        <v>8.5</v>
      </c>
      <c r="K51" s="19">
        <f t="shared" si="40"/>
        <v>8.5</v>
      </c>
      <c r="L51" s="20">
        <f t="shared" si="41"/>
        <v>8.4333333333333318</v>
      </c>
      <c r="M51" s="21">
        <f t="shared" si="42"/>
        <v>8.4333333333333318</v>
      </c>
      <c r="N51" s="22">
        <v>8.1999999999999993</v>
      </c>
      <c r="O51" s="22">
        <v>7.9</v>
      </c>
      <c r="P51" s="22">
        <v>8.3000000000000007</v>
      </c>
      <c r="Q51" s="22"/>
      <c r="R51" s="23">
        <f t="shared" si="48"/>
        <v>3</v>
      </c>
      <c r="S51" s="23">
        <f t="shared" si="43"/>
        <v>8.1999999999999993</v>
      </c>
      <c r="T51" s="23">
        <f t="shared" si="44"/>
        <v>8.1999999999999993</v>
      </c>
      <c r="U51" s="23">
        <f t="shared" si="45"/>
        <v>8.1333333333333346</v>
      </c>
      <c r="V51" s="24">
        <f t="shared" si="46"/>
        <v>8.1333333333333346</v>
      </c>
      <c r="W51" s="25">
        <v>9.6</v>
      </c>
      <c r="X51" s="25"/>
      <c r="Y51" s="26">
        <f t="shared" si="47"/>
        <v>26.166666666666664</v>
      </c>
      <c r="Z51" s="43"/>
      <c r="AA51" s="44"/>
    </row>
    <row r="52" spans="1:27" ht="18.75" customHeight="1" x14ac:dyDescent="0.2">
      <c r="A52" s="40"/>
      <c r="B52" s="42"/>
      <c r="C52" s="42"/>
      <c r="D52" s="17" t="s">
        <v>110</v>
      </c>
      <c r="E52" s="18">
        <v>8.3000000000000007</v>
      </c>
      <c r="F52" s="18">
        <v>8.5</v>
      </c>
      <c r="G52" s="18">
        <v>8.5</v>
      </c>
      <c r="H52" s="18"/>
      <c r="I52" s="19">
        <f t="shared" si="38"/>
        <v>3</v>
      </c>
      <c r="J52" s="19">
        <f t="shared" si="39"/>
        <v>8.5</v>
      </c>
      <c r="K52" s="19">
        <f t="shared" si="40"/>
        <v>8.5</v>
      </c>
      <c r="L52" s="20">
        <f t="shared" si="41"/>
        <v>8.4333333333333336</v>
      </c>
      <c r="M52" s="21">
        <f t="shared" si="42"/>
        <v>8.4333333333333336</v>
      </c>
      <c r="N52" s="22">
        <v>8</v>
      </c>
      <c r="O52" s="22">
        <v>7.6</v>
      </c>
      <c r="P52" s="22">
        <v>8.1999999999999993</v>
      </c>
      <c r="Q52" s="22"/>
      <c r="R52" s="23">
        <f t="shared" si="48"/>
        <v>3</v>
      </c>
      <c r="S52" s="23">
        <f t="shared" si="43"/>
        <v>7.9999999999999982</v>
      </c>
      <c r="T52" s="23">
        <f t="shared" si="44"/>
        <v>7.9999999999999982</v>
      </c>
      <c r="U52" s="23">
        <f t="shared" si="45"/>
        <v>7.9333333333333327</v>
      </c>
      <c r="V52" s="24">
        <f t="shared" si="46"/>
        <v>7.9333333333333327</v>
      </c>
      <c r="W52" s="25">
        <v>9.6</v>
      </c>
      <c r="X52" s="25"/>
      <c r="Y52" s="26">
        <f t="shared" si="47"/>
        <v>25.966666666666669</v>
      </c>
      <c r="Z52" s="43"/>
      <c r="AA52" s="44"/>
    </row>
    <row r="53" spans="1:27" ht="18.75" customHeight="1" x14ac:dyDescent="0.2">
      <c r="A53" s="40">
        <v>32</v>
      </c>
      <c r="B53" s="42" t="s">
        <v>53</v>
      </c>
      <c r="C53" s="42" t="s">
        <v>2</v>
      </c>
      <c r="D53" s="17" t="s">
        <v>80</v>
      </c>
      <c r="E53" s="18">
        <v>9</v>
      </c>
      <c r="F53" s="18">
        <v>9</v>
      </c>
      <c r="G53" s="18">
        <v>8.8000000000000007</v>
      </c>
      <c r="H53" s="18"/>
      <c r="I53" s="19">
        <f t="shared" si="38"/>
        <v>3</v>
      </c>
      <c r="J53" s="19">
        <f t="shared" si="39"/>
        <v>9</v>
      </c>
      <c r="K53" s="19">
        <f t="shared" si="40"/>
        <v>9</v>
      </c>
      <c r="L53" s="20">
        <f t="shared" si="41"/>
        <v>8.9333333333333336</v>
      </c>
      <c r="M53" s="21">
        <f t="shared" si="42"/>
        <v>8.9333333333333336</v>
      </c>
      <c r="N53" s="22">
        <v>9.1</v>
      </c>
      <c r="O53" s="22">
        <v>8.9</v>
      </c>
      <c r="P53" s="22">
        <v>8.9</v>
      </c>
      <c r="Q53" s="22"/>
      <c r="R53" s="23">
        <f t="shared" si="48"/>
        <v>3</v>
      </c>
      <c r="S53" s="23">
        <f t="shared" si="43"/>
        <v>8.8999999999999986</v>
      </c>
      <c r="T53" s="23">
        <f t="shared" si="44"/>
        <v>8.8999999999999986</v>
      </c>
      <c r="U53" s="23">
        <f t="shared" si="45"/>
        <v>8.9666666666666668</v>
      </c>
      <c r="V53" s="24">
        <f t="shared" si="46"/>
        <v>8.9666666666666668</v>
      </c>
      <c r="W53" s="25">
        <v>10</v>
      </c>
      <c r="X53" s="25">
        <v>0.3</v>
      </c>
      <c r="Y53" s="26">
        <f t="shared" si="47"/>
        <v>27.599999999999998</v>
      </c>
      <c r="Z53" s="43">
        <f>Y53+Y54+Y55</f>
        <v>83.433333333333323</v>
      </c>
      <c r="AA53" s="44">
        <f t="shared" ref="AA53" si="50">IF(Z53&gt;0,RANK(Z53,$Z$47:$Z$64,0),0)</f>
        <v>2</v>
      </c>
    </row>
    <row r="54" spans="1:27" ht="18.75" customHeight="1" x14ac:dyDescent="0.2">
      <c r="A54" s="40"/>
      <c r="B54" s="42"/>
      <c r="C54" s="42"/>
      <c r="D54" s="17" t="s">
        <v>109</v>
      </c>
      <c r="E54" s="18">
        <v>9.1</v>
      </c>
      <c r="F54" s="18">
        <v>9.1</v>
      </c>
      <c r="G54" s="18">
        <v>9.1</v>
      </c>
      <c r="H54" s="18"/>
      <c r="I54" s="19">
        <f t="shared" si="38"/>
        <v>3</v>
      </c>
      <c r="J54" s="19">
        <f t="shared" si="39"/>
        <v>9.0999999999999979</v>
      </c>
      <c r="K54" s="19">
        <f t="shared" si="40"/>
        <v>9.0999999999999979</v>
      </c>
      <c r="L54" s="20">
        <f t="shared" si="41"/>
        <v>9.1</v>
      </c>
      <c r="M54" s="21">
        <f t="shared" si="42"/>
        <v>9.1</v>
      </c>
      <c r="N54" s="22">
        <v>9.1</v>
      </c>
      <c r="O54" s="22">
        <v>8.9</v>
      </c>
      <c r="P54" s="22">
        <v>8.8000000000000007</v>
      </c>
      <c r="Q54" s="22"/>
      <c r="R54" s="23">
        <f t="shared" si="48"/>
        <v>3</v>
      </c>
      <c r="S54" s="23">
        <f t="shared" si="43"/>
        <v>8.9000000000000021</v>
      </c>
      <c r="T54" s="23">
        <f t="shared" si="44"/>
        <v>8.9000000000000021</v>
      </c>
      <c r="U54" s="23">
        <f t="shared" si="45"/>
        <v>8.9333333333333336</v>
      </c>
      <c r="V54" s="24">
        <f t="shared" si="46"/>
        <v>8.9333333333333336</v>
      </c>
      <c r="W54" s="25">
        <v>10</v>
      </c>
      <c r="X54" s="25"/>
      <c r="Y54" s="26">
        <f t="shared" si="47"/>
        <v>28.033333333333331</v>
      </c>
      <c r="Z54" s="43"/>
      <c r="AA54" s="44"/>
    </row>
    <row r="55" spans="1:27" ht="18.75" customHeight="1" x14ac:dyDescent="0.2">
      <c r="A55" s="40"/>
      <c r="B55" s="42"/>
      <c r="C55" s="42"/>
      <c r="D55" s="17" t="s">
        <v>110</v>
      </c>
      <c r="E55" s="18">
        <v>8.6999999999999993</v>
      </c>
      <c r="F55" s="18">
        <v>8.9</v>
      </c>
      <c r="G55" s="18">
        <v>8.6999999999999993</v>
      </c>
      <c r="H55" s="18"/>
      <c r="I55" s="19">
        <f t="shared" si="38"/>
        <v>3</v>
      </c>
      <c r="J55" s="19">
        <f t="shared" si="39"/>
        <v>8.6999999999999993</v>
      </c>
      <c r="K55" s="19">
        <f t="shared" si="40"/>
        <v>8.6999999999999993</v>
      </c>
      <c r="L55" s="20">
        <f t="shared" si="41"/>
        <v>8.7666666666666675</v>
      </c>
      <c r="M55" s="21">
        <f t="shared" si="42"/>
        <v>8.7666666666666675</v>
      </c>
      <c r="N55" s="22">
        <v>9</v>
      </c>
      <c r="O55" s="22">
        <v>9</v>
      </c>
      <c r="P55" s="22">
        <v>9.1</v>
      </c>
      <c r="Q55" s="22"/>
      <c r="R55" s="23">
        <f t="shared" si="48"/>
        <v>3</v>
      </c>
      <c r="S55" s="23">
        <f t="shared" si="43"/>
        <v>9</v>
      </c>
      <c r="T55" s="23">
        <f t="shared" si="44"/>
        <v>9</v>
      </c>
      <c r="U55" s="23">
        <f t="shared" si="45"/>
        <v>9.0333333333333332</v>
      </c>
      <c r="V55" s="24">
        <f t="shared" si="46"/>
        <v>9.0333333333333332</v>
      </c>
      <c r="W55" s="25">
        <v>10</v>
      </c>
      <c r="X55" s="25"/>
      <c r="Y55" s="26">
        <f t="shared" si="47"/>
        <v>27.8</v>
      </c>
      <c r="Z55" s="43"/>
      <c r="AA55" s="44"/>
    </row>
    <row r="56" spans="1:27" ht="18.75" customHeight="1" x14ac:dyDescent="0.2">
      <c r="A56" s="40">
        <v>34</v>
      </c>
      <c r="B56" s="42" t="s">
        <v>39</v>
      </c>
      <c r="C56" s="42" t="s">
        <v>40</v>
      </c>
      <c r="D56" s="17" t="s">
        <v>80</v>
      </c>
      <c r="E56" s="18">
        <v>7.3</v>
      </c>
      <c r="F56" s="18">
        <v>7.5</v>
      </c>
      <c r="G56" s="18">
        <v>7.1</v>
      </c>
      <c r="H56" s="18"/>
      <c r="I56" s="19">
        <f t="shared" si="38"/>
        <v>3</v>
      </c>
      <c r="J56" s="19">
        <f t="shared" si="39"/>
        <v>7.2999999999999989</v>
      </c>
      <c r="K56" s="19">
        <f t="shared" si="40"/>
        <v>7.2999999999999989</v>
      </c>
      <c r="L56" s="20">
        <f t="shared" si="41"/>
        <v>7.3</v>
      </c>
      <c r="M56" s="21">
        <f t="shared" si="42"/>
        <v>7.3</v>
      </c>
      <c r="N56" s="22">
        <v>7.8</v>
      </c>
      <c r="O56" s="22">
        <v>7.7</v>
      </c>
      <c r="P56" s="22">
        <v>7.9</v>
      </c>
      <c r="Q56" s="22"/>
      <c r="R56" s="23">
        <f t="shared" si="48"/>
        <v>3</v>
      </c>
      <c r="S56" s="23">
        <f t="shared" si="43"/>
        <v>7.7999999999999972</v>
      </c>
      <c r="T56" s="23">
        <f t="shared" si="44"/>
        <v>7.7999999999999972</v>
      </c>
      <c r="U56" s="23">
        <f t="shared" si="45"/>
        <v>7.8</v>
      </c>
      <c r="V56" s="24">
        <f t="shared" si="46"/>
        <v>7.8</v>
      </c>
      <c r="W56" s="25">
        <v>10</v>
      </c>
      <c r="X56" s="25">
        <v>1.2</v>
      </c>
      <c r="Y56" s="26">
        <f t="shared" si="47"/>
        <v>23.900000000000002</v>
      </c>
      <c r="Z56" s="43">
        <f>Y56+Y57+Y58</f>
        <v>76.133333333333326</v>
      </c>
      <c r="AA56" s="44">
        <f t="shared" ref="AA56" si="51">IF(Z56&gt;0,RANK(Z56,$Z$47:$Z$64,0),0)</f>
        <v>4</v>
      </c>
    </row>
    <row r="57" spans="1:27" ht="18.75" customHeight="1" x14ac:dyDescent="0.2">
      <c r="A57" s="40"/>
      <c r="B57" s="42"/>
      <c r="C57" s="42"/>
      <c r="D57" s="17" t="s">
        <v>109</v>
      </c>
      <c r="E57" s="18">
        <v>8.1999999999999993</v>
      </c>
      <c r="F57" s="18">
        <v>8.4</v>
      </c>
      <c r="G57" s="18">
        <v>8.1999999999999993</v>
      </c>
      <c r="H57" s="18"/>
      <c r="I57" s="19">
        <f t="shared" si="38"/>
        <v>3</v>
      </c>
      <c r="J57" s="19">
        <f t="shared" si="39"/>
        <v>8.1999999999999993</v>
      </c>
      <c r="K57" s="19">
        <f t="shared" si="40"/>
        <v>8.1999999999999993</v>
      </c>
      <c r="L57" s="20">
        <f t="shared" si="41"/>
        <v>8.2666666666666675</v>
      </c>
      <c r="M57" s="21">
        <f t="shared" si="42"/>
        <v>8.2666666666666675</v>
      </c>
      <c r="N57" s="22">
        <v>7.6</v>
      </c>
      <c r="O57" s="22">
        <v>7.9</v>
      </c>
      <c r="P57" s="22">
        <v>8.1</v>
      </c>
      <c r="Q57" s="22"/>
      <c r="R57" s="23">
        <f t="shared" si="48"/>
        <v>3</v>
      </c>
      <c r="S57" s="23">
        <f t="shared" si="43"/>
        <v>7.9000000000000021</v>
      </c>
      <c r="T57" s="23">
        <f t="shared" si="44"/>
        <v>7.9000000000000021</v>
      </c>
      <c r="U57" s="23">
        <f t="shared" si="45"/>
        <v>7.8666666666666671</v>
      </c>
      <c r="V57" s="24">
        <f t="shared" si="46"/>
        <v>7.8666666666666671</v>
      </c>
      <c r="W57" s="25">
        <v>10</v>
      </c>
      <c r="X57" s="25"/>
      <c r="Y57" s="26">
        <f t="shared" si="47"/>
        <v>26.133333333333333</v>
      </c>
      <c r="Z57" s="43"/>
      <c r="AA57" s="44"/>
    </row>
    <row r="58" spans="1:27" ht="18.75" customHeight="1" x14ac:dyDescent="0.2">
      <c r="A58" s="40"/>
      <c r="B58" s="42"/>
      <c r="C58" s="42"/>
      <c r="D58" s="17" t="s">
        <v>110</v>
      </c>
      <c r="E58" s="18">
        <v>8.1999999999999993</v>
      </c>
      <c r="F58" s="18">
        <v>8.1</v>
      </c>
      <c r="G58" s="18">
        <v>8.4</v>
      </c>
      <c r="H58" s="18"/>
      <c r="I58" s="19">
        <f t="shared" si="38"/>
        <v>3</v>
      </c>
      <c r="J58" s="19">
        <f t="shared" si="39"/>
        <v>8.1999999999999957</v>
      </c>
      <c r="K58" s="19">
        <f t="shared" si="40"/>
        <v>8.1999999999999957</v>
      </c>
      <c r="L58" s="20">
        <f t="shared" si="41"/>
        <v>8.2333333333333325</v>
      </c>
      <c r="M58" s="21">
        <f t="shared" si="42"/>
        <v>8.2333333333333325</v>
      </c>
      <c r="N58" s="22">
        <v>7.3</v>
      </c>
      <c r="O58" s="22">
        <v>7.7</v>
      </c>
      <c r="P58" s="22">
        <v>8.6</v>
      </c>
      <c r="Q58" s="22"/>
      <c r="R58" s="23">
        <f t="shared" si="48"/>
        <v>3</v>
      </c>
      <c r="S58" s="23">
        <f t="shared" si="43"/>
        <v>7.7000000000000028</v>
      </c>
      <c r="T58" s="23">
        <f t="shared" si="44"/>
        <v>7.7000000000000028</v>
      </c>
      <c r="U58" s="23">
        <f t="shared" si="45"/>
        <v>7.8666666666666671</v>
      </c>
      <c r="V58" s="24">
        <f t="shared" si="46"/>
        <v>7.8666666666666671</v>
      </c>
      <c r="W58" s="25">
        <v>10</v>
      </c>
      <c r="X58" s="25"/>
      <c r="Y58" s="26">
        <f t="shared" si="47"/>
        <v>26.1</v>
      </c>
      <c r="Z58" s="43"/>
      <c r="AA58" s="44"/>
    </row>
    <row r="59" spans="1:27" ht="18.75" customHeight="1" x14ac:dyDescent="0.2">
      <c r="A59" s="40">
        <v>35</v>
      </c>
      <c r="B59" s="41" t="s">
        <v>31</v>
      </c>
      <c r="C59" s="42" t="s">
        <v>32</v>
      </c>
      <c r="D59" s="17" t="s">
        <v>80</v>
      </c>
      <c r="E59" s="18">
        <v>9.1999999999999993</v>
      </c>
      <c r="F59" s="18">
        <v>8.8000000000000007</v>
      </c>
      <c r="G59" s="18">
        <v>8.9</v>
      </c>
      <c r="H59" s="18"/>
      <c r="I59" s="19">
        <f t="shared" si="38"/>
        <v>3</v>
      </c>
      <c r="J59" s="19">
        <f t="shared" si="39"/>
        <v>8.8999999999999986</v>
      </c>
      <c r="K59" s="19">
        <f t="shared" si="40"/>
        <v>8.8999999999999986</v>
      </c>
      <c r="L59" s="20">
        <f t="shared" si="41"/>
        <v>8.9666666666666668</v>
      </c>
      <c r="M59" s="21">
        <f t="shared" si="42"/>
        <v>8.9666666666666668</v>
      </c>
      <c r="N59" s="22">
        <v>9.1</v>
      </c>
      <c r="O59" s="22">
        <v>9</v>
      </c>
      <c r="P59" s="22">
        <v>8.8000000000000007</v>
      </c>
      <c r="Q59" s="22"/>
      <c r="R59" s="23">
        <f t="shared" si="48"/>
        <v>3</v>
      </c>
      <c r="S59" s="23">
        <f t="shared" si="43"/>
        <v>9.0000000000000036</v>
      </c>
      <c r="T59" s="23">
        <f t="shared" si="44"/>
        <v>9.0000000000000036</v>
      </c>
      <c r="U59" s="23">
        <f t="shared" si="45"/>
        <v>8.9666666666666668</v>
      </c>
      <c r="V59" s="24">
        <f t="shared" si="46"/>
        <v>8.9666666666666668</v>
      </c>
      <c r="W59" s="25">
        <v>10</v>
      </c>
      <c r="X59" s="25"/>
      <c r="Y59" s="26">
        <f t="shared" si="47"/>
        <v>27.933333333333334</v>
      </c>
      <c r="Z59" s="43">
        <f>Y59+Y60+Y61</f>
        <v>83.866666666666674</v>
      </c>
      <c r="AA59" s="44">
        <f>IF(Z59&gt;0,RANK(Z59,$Z$47:$Z$64,0),0)</f>
        <v>1</v>
      </c>
    </row>
    <row r="60" spans="1:27" ht="18.75" customHeight="1" x14ac:dyDescent="0.2">
      <c r="A60" s="40"/>
      <c r="B60" s="41"/>
      <c r="C60" s="42"/>
      <c r="D60" s="17" t="s">
        <v>109</v>
      </c>
      <c r="E60" s="18">
        <v>9.1999999999999993</v>
      </c>
      <c r="F60" s="18">
        <v>9</v>
      </c>
      <c r="G60" s="18">
        <v>9.1999999999999993</v>
      </c>
      <c r="H60" s="18"/>
      <c r="I60" s="19">
        <f t="shared" si="38"/>
        <v>3</v>
      </c>
      <c r="J60" s="19">
        <f t="shared" si="39"/>
        <v>9.1999999999999993</v>
      </c>
      <c r="K60" s="19">
        <f t="shared" si="40"/>
        <v>9.1999999999999993</v>
      </c>
      <c r="L60" s="20">
        <f t="shared" si="41"/>
        <v>9.1333333333333329</v>
      </c>
      <c r="M60" s="21">
        <f t="shared" si="42"/>
        <v>9.1333333333333329</v>
      </c>
      <c r="N60" s="22">
        <v>9.1</v>
      </c>
      <c r="O60" s="22">
        <v>8.9</v>
      </c>
      <c r="P60" s="22">
        <v>8.5</v>
      </c>
      <c r="Q60" s="22"/>
      <c r="R60" s="23">
        <f t="shared" si="48"/>
        <v>3</v>
      </c>
      <c r="S60" s="23">
        <f t="shared" si="43"/>
        <v>8.8999999999999986</v>
      </c>
      <c r="T60" s="23">
        <f t="shared" si="44"/>
        <v>8.8999999999999986</v>
      </c>
      <c r="U60" s="23">
        <f t="shared" si="45"/>
        <v>8.8333333333333339</v>
      </c>
      <c r="V60" s="24">
        <f t="shared" si="46"/>
        <v>8.8333333333333339</v>
      </c>
      <c r="W60" s="25">
        <v>10</v>
      </c>
      <c r="X60" s="25"/>
      <c r="Y60" s="26">
        <f t="shared" si="47"/>
        <v>27.966666666666669</v>
      </c>
      <c r="Z60" s="43"/>
      <c r="AA60" s="44"/>
    </row>
    <row r="61" spans="1:27" ht="18.75" customHeight="1" x14ac:dyDescent="0.2">
      <c r="A61" s="40"/>
      <c r="B61" s="41"/>
      <c r="C61" s="42"/>
      <c r="D61" s="17" t="s">
        <v>110</v>
      </c>
      <c r="E61" s="18">
        <v>9.1</v>
      </c>
      <c r="F61" s="18">
        <v>9.1</v>
      </c>
      <c r="G61" s="18">
        <v>9.1</v>
      </c>
      <c r="H61" s="18"/>
      <c r="I61" s="19">
        <f t="shared" si="38"/>
        <v>3</v>
      </c>
      <c r="J61" s="19">
        <f t="shared" si="39"/>
        <v>9.0999999999999979</v>
      </c>
      <c r="K61" s="19">
        <f t="shared" si="40"/>
        <v>9.0999999999999979</v>
      </c>
      <c r="L61" s="20">
        <f t="shared" si="41"/>
        <v>9.1</v>
      </c>
      <c r="M61" s="21">
        <f t="shared" si="42"/>
        <v>9.1</v>
      </c>
      <c r="N61" s="22">
        <v>8.9</v>
      </c>
      <c r="O61" s="22">
        <v>9</v>
      </c>
      <c r="P61" s="22">
        <v>8.6999999999999993</v>
      </c>
      <c r="Q61" s="22"/>
      <c r="R61" s="23">
        <f t="shared" si="48"/>
        <v>3</v>
      </c>
      <c r="S61" s="23">
        <f t="shared" si="43"/>
        <v>8.8999999999999986</v>
      </c>
      <c r="T61" s="23">
        <f t="shared" si="44"/>
        <v>8.8999999999999986</v>
      </c>
      <c r="U61" s="23">
        <f t="shared" si="45"/>
        <v>8.8666666666666654</v>
      </c>
      <c r="V61" s="24">
        <f t="shared" si="46"/>
        <v>8.8666666666666654</v>
      </c>
      <c r="W61" s="25">
        <v>10</v>
      </c>
      <c r="X61" s="25"/>
      <c r="Y61" s="26">
        <f t="shared" si="47"/>
        <v>27.966666666666665</v>
      </c>
      <c r="Z61" s="43"/>
      <c r="AA61" s="44"/>
    </row>
    <row r="62" spans="1:27" ht="18.75" customHeight="1" x14ac:dyDescent="0.2">
      <c r="A62" s="40">
        <v>36</v>
      </c>
      <c r="B62" s="42" t="s">
        <v>64</v>
      </c>
      <c r="C62" s="42" t="s">
        <v>19</v>
      </c>
      <c r="D62" s="17" t="s">
        <v>80</v>
      </c>
      <c r="E62" s="18">
        <v>6.6</v>
      </c>
      <c r="F62" s="18">
        <v>6.3</v>
      </c>
      <c r="G62" s="18">
        <v>5.2</v>
      </c>
      <c r="H62" s="18"/>
      <c r="I62" s="19">
        <f t="shared" si="38"/>
        <v>3</v>
      </c>
      <c r="J62" s="19">
        <f t="shared" si="39"/>
        <v>6.2999999999999972</v>
      </c>
      <c r="K62" s="19">
        <f t="shared" si="40"/>
        <v>6.2999999999999972</v>
      </c>
      <c r="L62" s="20">
        <f t="shared" si="41"/>
        <v>6.0333333333333323</v>
      </c>
      <c r="M62" s="21">
        <f t="shared" si="42"/>
        <v>6.0333333333333323</v>
      </c>
      <c r="N62" s="22">
        <v>7.1</v>
      </c>
      <c r="O62" s="22">
        <v>7.4</v>
      </c>
      <c r="P62" s="22">
        <v>6.9</v>
      </c>
      <c r="Q62" s="22"/>
      <c r="R62" s="23">
        <f t="shared" si="48"/>
        <v>3</v>
      </c>
      <c r="S62" s="23">
        <f t="shared" si="43"/>
        <v>7.0999999999999979</v>
      </c>
      <c r="T62" s="23">
        <f t="shared" si="44"/>
        <v>7.0999999999999979</v>
      </c>
      <c r="U62" s="23">
        <f t="shared" si="45"/>
        <v>7.1333333333333329</v>
      </c>
      <c r="V62" s="24">
        <f t="shared" si="46"/>
        <v>7.1333333333333329</v>
      </c>
      <c r="W62" s="25">
        <v>10</v>
      </c>
      <c r="X62" s="25">
        <v>0.9</v>
      </c>
      <c r="Y62" s="26">
        <f t="shared" si="47"/>
        <v>22.266666666666666</v>
      </c>
      <c r="Z62" s="43">
        <f>Y62+Y63+Y64</f>
        <v>69.199999999999989</v>
      </c>
      <c r="AA62" s="44">
        <f t="shared" ref="AA62" si="52">IF(Z62&gt;0,RANK(Z62,$Z$47:$Z$64,0),0)</f>
        <v>6</v>
      </c>
    </row>
    <row r="63" spans="1:27" ht="18.75" customHeight="1" x14ac:dyDescent="0.2">
      <c r="A63" s="40"/>
      <c r="B63" s="42"/>
      <c r="C63" s="42"/>
      <c r="D63" s="17" t="s">
        <v>109</v>
      </c>
      <c r="E63" s="18">
        <v>7.8</v>
      </c>
      <c r="F63" s="18">
        <v>7.6</v>
      </c>
      <c r="G63" s="18">
        <v>7.6</v>
      </c>
      <c r="H63" s="18"/>
      <c r="I63" s="19">
        <f t="shared" si="38"/>
        <v>3</v>
      </c>
      <c r="J63" s="19">
        <f t="shared" si="39"/>
        <v>7.6000000000000014</v>
      </c>
      <c r="K63" s="19">
        <f t="shared" si="40"/>
        <v>7.6000000000000014</v>
      </c>
      <c r="L63" s="20">
        <f t="shared" si="41"/>
        <v>7.666666666666667</v>
      </c>
      <c r="M63" s="21">
        <f t="shared" si="42"/>
        <v>7.666666666666667</v>
      </c>
      <c r="N63" s="22">
        <v>7</v>
      </c>
      <c r="O63" s="22">
        <v>6.7</v>
      </c>
      <c r="P63" s="22">
        <v>6.3</v>
      </c>
      <c r="Q63" s="22"/>
      <c r="R63" s="23">
        <f t="shared" si="48"/>
        <v>3</v>
      </c>
      <c r="S63" s="23">
        <f t="shared" si="43"/>
        <v>6.6999999999999993</v>
      </c>
      <c r="T63" s="23">
        <f t="shared" si="44"/>
        <v>6.6999999999999993</v>
      </c>
      <c r="U63" s="23">
        <f t="shared" si="45"/>
        <v>6.666666666666667</v>
      </c>
      <c r="V63" s="24">
        <f t="shared" si="46"/>
        <v>6.666666666666667</v>
      </c>
      <c r="W63" s="25">
        <v>10</v>
      </c>
      <c r="X63" s="25">
        <v>0.3</v>
      </c>
      <c r="Y63" s="26">
        <f t="shared" si="47"/>
        <v>24.033333333333335</v>
      </c>
      <c r="Z63" s="43"/>
      <c r="AA63" s="44"/>
    </row>
    <row r="64" spans="1:27" ht="18.75" customHeight="1" x14ac:dyDescent="0.2">
      <c r="A64" s="40"/>
      <c r="B64" s="42"/>
      <c r="C64" s="42"/>
      <c r="D64" s="17" t="s">
        <v>110</v>
      </c>
      <c r="E64" s="18">
        <v>6.7</v>
      </c>
      <c r="F64" s="18">
        <v>6.4</v>
      </c>
      <c r="G64" s="18">
        <v>6.4</v>
      </c>
      <c r="H64" s="18"/>
      <c r="I64" s="19">
        <f t="shared" si="38"/>
        <v>3</v>
      </c>
      <c r="J64" s="19">
        <f t="shared" si="39"/>
        <v>6.3999999999999986</v>
      </c>
      <c r="K64" s="19">
        <f t="shared" si="40"/>
        <v>6.3999999999999986</v>
      </c>
      <c r="L64" s="20">
        <f t="shared" si="41"/>
        <v>6.5</v>
      </c>
      <c r="M64" s="21">
        <f t="shared" si="42"/>
        <v>6.5</v>
      </c>
      <c r="N64" s="22">
        <v>6.5</v>
      </c>
      <c r="O64" s="22">
        <v>6.5</v>
      </c>
      <c r="P64" s="22">
        <v>6.2</v>
      </c>
      <c r="Q64" s="22"/>
      <c r="R64" s="23">
        <f t="shared" si="48"/>
        <v>3</v>
      </c>
      <c r="S64" s="23">
        <f t="shared" si="43"/>
        <v>6.5</v>
      </c>
      <c r="T64" s="23">
        <f t="shared" si="44"/>
        <v>6.5</v>
      </c>
      <c r="U64" s="23">
        <f t="shared" si="45"/>
        <v>6.3999999999999995</v>
      </c>
      <c r="V64" s="24">
        <f t="shared" si="46"/>
        <v>6.3999999999999995</v>
      </c>
      <c r="W64" s="25">
        <v>10</v>
      </c>
      <c r="X64" s="25"/>
      <c r="Y64" s="26">
        <f t="shared" si="47"/>
        <v>22.9</v>
      </c>
      <c r="Z64" s="43"/>
      <c r="AA64" s="44"/>
    </row>
    <row r="65" spans="1:27" ht="18.75" hidden="1" customHeight="1" x14ac:dyDescent="0.2">
      <c r="A65" s="8">
        <v>33</v>
      </c>
      <c r="B65" s="9" t="s">
        <v>81</v>
      </c>
      <c r="C65" s="9" t="s">
        <v>42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9.5" customHeight="1" x14ac:dyDescent="0.2">
      <c r="A66" s="5"/>
      <c r="B66" s="4" t="s">
        <v>6</v>
      </c>
      <c r="C66" s="5"/>
      <c r="D66" s="11" t="s">
        <v>87</v>
      </c>
      <c r="E66" s="12" t="s">
        <v>88</v>
      </c>
      <c r="F66" s="12" t="s">
        <v>89</v>
      </c>
      <c r="G66" s="12" t="s">
        <v>90</v>
      </c>
      <c r="H66" s="12" t="s">
        <v>91</v>
      </c>
      <c r="I66" s="12" t="s">
        <v>92</v>
      </c>
      <c r="J66" s="12" t="s">
        <v>93</v>
      </c>
      <c r="K66" s="13" t="s">
        <v>94</v>
      </c>
      <c r="L66" s="12" t="s">
        <v>95</v>
      </c>
      <c r="M66" s="14" t="s">
        <v>96</v>
      </c>
      <c r="N66" s="15" t="s">
        <v>97</v>
      </c>
      <c r="O66" s="15" t="s">
        <v>98</v>
      </c>
      <c r="P66" s="15" t="s">
        <v>99</v>
      </c>
      <c r="Q66" s="15" t="s">
        <v>100</v>
      </c>
      <c r="R66" s="15" t="s">
        <v>92</v>
      </c>
      <c r="S66" s="15" t="s">
        <v>101</v>
      </c>
      <c r="T66" s="15" t="s">
        <v>94</v>
      </c>
      <c r="U66" s="15" t="s">
        <v>108</v>
      </c>
      <c r="V66" s="14" t="s">
        <v>102</v>
      </c>
      <c r="W66" s="15" t="s">
        <v>103</v>
      </c>
      <c r="X66" s="15" t="s">
        <v>104</v>
      </c>
      <c r="Y66" s="14" t="s">
        <v>105</v>
      </c>
      <c r="Z66" s="14" t="s">
        <v>111</v>
      </c>
      <c r="AA66" s="16" t="s">
        <v>106</v>
      </c>
    </row>
    <row r="67" spans="1:27" ht="18.75" customHeight="1" x14ac:dyDescent="0.2">
      <c r="A67" s="50">
        <v>40</v>
      </c>
      <c r="B67" s="53" t="s">
        <v>47</v>
      </c>
      <c r="C67" s="45" t="s">
        <v>0</v>
      </c>
      <c r="D67" s="17" t="s">
        <v>80</v>
      </c>
      <c r="E67" s="18">
        <v>8.4</v>
      </c>
      <c r="F67" s="18">
        <v>8.4</v>
      </c>
      <c r="G67" s="18">
        <v>8.3000000000000007</v>
      </c>
      <c r="H67" s="18"/>
      <c r="I67" s="19">
        <f t="shared" ref="I67:I84" si="53">COUNT(E67:H67)</f>
        <v>3</v>
      </c>
      <c r="J67" s="19">
        <f t="shared" ref="J67:J84" si="54">SUM(E67:H67)-(MAX(E67:H67)+MIN(E67:H67))</f>
        <v>8.3999999999999986</v>
      </c>
      <c r="K67" s="19">
        <f t="shared" ref="K67:K84" si="55">(J67/(I67-2))</f>
        <v>8.3999999999999986</v>
      </c>
      <c r="L67" s="20">
        <f t="shared" ref="L67:L84" si="56">IF(I67&gt;0,SUM(E67:H67)/I67,0)</f>
        <v>8.3666666666666671</v>
      </c>
      <c r="M67" s="21">
        <f t="shared" ref="M67:M84" si="57">IF(I67=4,K67,L67)</f>
        <v>8.3666666666666671</v>
      </c>
      <c r="N67" s="22">
        <v>8</v>
      </c>
      <c r="O67" s="22">
        <v>8.5</v>
      </c>
      <c r="P67" s="22">
        <v>8.4</v>
      </c>
      <c r="Q67" s="22"/>
      <c r="R67" s="23">
        <f>COUNT(N67:Q67)</f>
        <v>3</v>
      </c>
      <c r="S67" s="23">
        <f t="shared" ref="S67:S84" si="58">SUM(N67:Q67)-(MAX(N67:Q67)+MIN(N67:Q67))</f>
        <v>8.3999999999999986</v>
      </c>
      <c r="T67" s="23">
        <f t="shared" ref="T67:T84" si="59">S67/(R67-2)</f>
        <v>8.3999999999999986</v>
      </c>
      <c r="U67" s="23">
        <f t="shared" ref="U67:U84" si="60">IF(R67&gt;0,SUM(N67:Q67)/R67,0)</f>
        <v>8.2999999999999989</v>
      </c>
      <c r="V67" s="24">
        <f t="shared" ref="V67:V84" si="61">IF(R67=4,T67,U67)</f>
        <v>8.2999999999999989</v>
      </c>
      <c r="W67" s="25">
        <v>10</v>
      </c>
      <c r="X67" s="25"/>
      <c r="Y67" s="26">
        <f t="shared" ref="Y67:Y84" si="62">SUM(M67+V67+W67-X67)</f>
        <v>26.666666666666664</v>
      </c>
      <c r="Z67" s="43">
        <f>Y67+Y68+Y69</f>
        <v>77.566666666666663</v>
      </c>
      <c r="AA67" s="44">
        <f>IF(Z67&gt;0,RANK(Z67,$Z$67:$Z$105,0),0)</f>
        <v>8</v>
      </c>
    </row>
    <row r="68" spans="1:27" ht="18.75" customHeight="1" x14ac:dyDescent="0.2">
      <c r="A68" s="51"/>
      <c r="B68" s="54"/>
      <c r="C68" s="46"/>
      <c r="D68" s="17" t="s">
        <v>109</v>
      </c>
      <c r="E68" s="18">
        <v>7.8</v>
      </c>
      <c r="F68" s="18">
        <v>7.8</v>
      </c>
      <c r="G68" s="18">
        <v>7.6</v>
      </c>
      <c r="H68" s="18"/>
      <c r="I68" s="19">
        <f t="shared" si="53"/>
        <v>3</v>
      </c>
      <c r="J68" s="19">
        <f t="shared" si="54"/>
        <v>7.8000000000000007</v>
      </c>
      <c r="K68" s="19">
        <f t="shared" si="55"/>
        <v>7.8000000000000007</v>
      </c>
      <c r="L68" s="20">
        <f t="shared" si="56"/>
        <v>7.7333333333333334</v>
      </c>
      <c r="M68" s="21">
        <f t="shared" si="57"/>
        <v>7.7333333333333334</v>
      </c>
      <c r="N68" s="22">
        <v>7.3</v>
      </c>
      <c r="O68" s="22">
        <v>7.4</v>
      </c>
      <c r="P68" s="22">
        <v>7.7</v>
      </c>
      <c r="Q68" s="22"/>
      <c r="R68" s="23">
        <f t="shared" ref="R68:R84" si="63">COUNT(N68:Q68)</f>
        <v>3</v>
      </c>
      <c r="S68" s="23">
        <f t="shared" si="58"/>
        <v>7.3999999999999986</v>
      </c>
      <c r="T68" s="23">
        <f t="shared" si="59"/>
        <v>7.3999999999999986</v>
      </c>
      <c r="U68" s="23">
        <f t="shared" si="60"/>
        <v>7.4666666666666659</v>
      </c>
      <c r="V68" s="24">
        <f t="shared" si="61"/>
        <v>7.4666666666666659</v>
      </c>
      <c r="W68" s="25">
        <v>10</v>
      </c>
      <c r="X68" s="25"/>
      <c r="Y68" s="26">
        <f t="shared" si="62"/>
        <v>25.2</v>
      </c>
      <c r="Z68" s="43"/>
      <c r="AA68" s="44"/>
    </row>
    <row r="69" spans="1:27" ht="18.75" customHeight="1" x14ac:dyDescent="0.2">
      <c r="A69" s="52"/>
      <c r="B69" s="55"/>
      <c r="C69" s="47"/>
      <c r="D69" s="17" t="s">
        <v>110</v>
      </c>
      <c r="E69" s="18">
        <v>8.3000000000000007</v>
      </c>
      <c r="F69" s="18">
        <v>8</v>
      </c>
      <c r="G69" s="18">
        <v>7.8</v>
      </c>
      <c r="H69" s="18"/>
      <c r="I69" s="19">
        <f t="shared" si="53"/>
        <v>3</v>
      </c>
      <c r="J69" s="19">
        <f t="shared" si="54"/>
        <v>8</v>
      </c>
      <c r="K69" s="19">
        <f t="shared" si="55"/>
        <v>8</v>
      </c>
      <c r="L69" s="20">
        <f t="shared" si="56"/>
        <v>8.0333333333333332</v>
      </c>
      <c r="M69" s="21">
        <f t="shared" si="57"/>
        <v>8.0333333333333332</v>
      </c>
      <c r="N69" s="22">
        <v>7.8</v>
      </c>
      <c r="O69" s="22">
        <v>7.4</v>
      </c>
      <c r="P69" s="22">
        <v>7.8</v>
      </c>
      <c r="Q69" s="22"/>
      <c r="R69" s="23">
        <f t="shared" si="63"/>
        <v>3</v>
      </c>
      <c r="S69" s="23">
        <f t="shared" si="58"/>
        <v>7.8000000000000007</v>
      </c>
      <c r="T69" s="23">
        <f t="shared" si="59"/>
        <v>7.8000000000000007</v>
      </c>
      <c r="U69" s="23">
        <f t="shared" si="60"/>
        <v>7.666666666666667</v>
      </c>
      <c r="V69" s="24">
        <f t="shared" si="61"/>
        <v>7.666666666666667</v>
      </c>
      <c r="W69" s="25">
        <v>10</v>
      </c>
      <c r="X69" s="25"/>
      <c r="Y69" s="26">
        <f t="shared" si="62"/>
        <v>25.7</v>
      </c>
      <c r="Z69" s="43"/>
      <c r="AA69" s="44"/>
    </row>
    <row r="70" spans="1:27" ht="18.75" customHeight="1" x14ac:dyDescent="0.2">
      <c r="A70" s="50">
        <v>41</v>
      </c>
      <c r="B70" s="53" t="s">
        <v>66</v>
      </c>
      <c r="C70" s="45" t="s">
        <v>26</v>
      </c>
      <c r="D70" s="17" t="s">
        <v>80</v>
      </c>
      <c r="E70" s="18">
        <v>8.5</v>
      </c>
      <c r="F70" s="18">
        <v>8.5</v>
      </c>
      <c r="G70" s="18">
        <v>8.6999999999999993</v>
      </c>
      <c r="H70" s="18"/>
      <c r="I70" s="19">
        <f t="shared" si="53"/>
        <v>3</v>
      </c>
      <c r="J70" s="19">
        <f t="shared" si="54"/>
        <v>8.5</v>
      </c>
      <c r="K70" s="19">
        <f t="shared" si="55"/>
        <v>8.5</v>
      </c>
      <c r="L70" s="20">
        <f t="shared" si="56"/>
        <v>8.5666666666666664</v>
      </c>
      <c r="M70" s="21">
        <f t="shared" si="57"/>
        <v>8.5666666666666664</v>
      </c>
      <c r="N70" s="22">
        <v>8.6</v>
      </c>
      <c r="O70" s="22">
        <v>8.3000000000000007</v>
      </c>
      <c r="P70" s="22">
        <v>8.3000000000000007</v>
      </c>
      <c r="Q70" s="22"/>
      <c r="R70" s="23">
        <f t="shared" si="63"/>
        <v>3</v>
      </c>
      <c r="S70" s="23">
        <f t="shared" si="58"/>
        <v>8.3000000000000007</v>
      </c>
      <c r="T70" s="23">
        <f t="shared" si="59"/>
        <v>8.3000000000000007</v>
      </c>
      <c r="U70" s="23">
        <f t="shared" si="60"/>
        <v>8.4</v>
      </c>
      <c r="V70" s="24">
        <f t="shared" si="61"/>
        <v>8.4</v>
      </c>
      <c r="W70" s="25">
        <v>10</v>
      </c>
      <c r="X70" s="25"/>
      <c r="Y70" s="26">
        <f t="shared" si="62"/>
        <v>26.966666666666669</v>
      </c>
      <c r="Z70" s="43">
        <f>Y70+Y71+Y72</f>
        <v>79.533333333333331</v>
      </c>
      <c r="AA70" s="44">
        <f t="shared" ref="AA70" si="64">IF(Z70&gt;0,RANK(Z70,$Z$67:$Z$105,0),0)</f>
        <v>3</v>
      </c>
    </row>
    <row r="71" spans="1:27" ht="18.75" customHeight="1" x14ac:dyDescent="0.2">
      <c r="A71" s="51"/>
      <c r="B71" s="54"/>
      <c r="C71" s="46"/>
      <c r="D71" s="17" t="s">
        <v>109</v>
      </c>
      <c r="E71" s="18">
        <v>8</v>
      </c>
      <c r="F71" s="18">
        <v>8</v>
      </c>
      <c r="G71" s="18">
        <v>8.1999999999999993</v>
      </c>
      <c r="H71" s="18"/>
      <c r="I71" s="19">
        <f t="shared" si="53"/>
        <v>3</v>
      </c>
      <c r="J71" s="19">
        <f t="shared" si="54"/>
        <v>8</v>
      </c>
      <c r="K71" s="19">
        <f t="shared" si="55"/>
        <v>8</v>
      </c>
      <c r="L71" s="20">
        <f t="shared" si="56"/>
        <v>8.0666666666666664</v>
      </c>
      <c r="M71" s="21">
        <f t="shared" si="57"/>
        <v>8.0666666666666664</v>
      </c>
      <c r="N71" s="22">
        <v>8.3000000000000007</v>
      </c>
      <c r="O71" s="22">
        <v>7.9</v>
      </c>
      <c r="P71" s="22">
        <v>7.8</v>
      </c>
      <c r="Q71" s="22"/>
      <c r="R71" s="23">
        <f t="shared" si="63"/>
        <v>3</v>
      </c>
      <c r="S71" s="23">
        <f t="shared" si="58"/>
        <v>7.9000000000000021</v>
      </c>
      <c r="T71" s="23">
        <f t="shared" si="59"/>
        <v>7.9000000000000021</v>
      </c>
      <c r="U71" s="23">
        <f t="shared" si="60"/>
        <v>8.0000000000000018</v>
      </c>
      <c r="V71" s="24">
        <f t="shared" si="61"/>
        <v>8.0000000000000018</v>
      </c>
      <c r="W71" s="25">
        <v>10</v>
      </c>
      <c r="X71" s="25"/>
      <c r="Y71" s="26">
        <f t="shared" si="62"/>
        <v>26.06666666666667</v>
      </c>
      <c r="Z71" s="43"/>
      <c r="AA71" s="44"/>
    </row>
    <row r="72" spans="1:27" ht="18.75" customHeight="1" x14ac:dyDescent="0.2">
      <c r="A72" s="52"/>
      <c r="B72" s="55"/>
      <c r="C72" s="47"/>
      <c r="D72" s="17" t="s">
        <v>110</v>
      </c>
      <c r="E72" s="18">
        <v>8.4</v>
      </c>
      <c r="F72" s="18">
        <v>8.5</v>
      </c>
      <c r="G72" s="18">
        <v>8.3000000000000007</v>
      </c>
      <c r="H72" s="18"/>
      <c r="I72" s="19">
        <f t="shared" si="53"/>
        <v>3</v>
      </c>
      <c r="J72" s="19">
        <f t="shared" si="54"/>
        <v>8.3999999999999986</v>
      </c>
      <c r="K72" s="19">
        <f t="shared" si="55"/>
        <v>8.3999999999999986</v>
      </c>
      <c r="L72" s="20">
        <f t="shared" si="56"/>
        <v>8.4</v>
      </c>
      <c r="M72" s="21">
        <f t="shared" si="57"/>
        <v>8.4</v>
      </c>
      <c r="N72" s="22">
        <v>8</v>
      </c>
      <c r="O72" s="22">
        <v>8.3000000000000007</v>
      </c>
      <c r="P72" s="22">
        <v>8</v>
      </c>
      <c r="Q72" s="22"/>
      <c r="R72" s="23">
        <f t="shared" si="63"/>
        <v>3</v>
      </c>
      <c r="S72" s="23">
        <f t="shared" si="58"/>
        <v>8</v>
      </c>
      <c r="T72" s="23">
        <f t="shared" si="59"/>
        <v>8</v>
      </c>
      <c r="U72" s="23">
        <f t="shared" si="60"/>
        <v>8.1</v>
      </c>
      <c r="V72" s="24">
        <f t="shared" si="61"/>
        <v>8.1</v>
      </c>
      <c r="W72" s="25">
        <v>10</v>
      </c>
      <c r="X72" s="25"/>
      <c r="Y72" s="26">
        <f t="shared" si="62"/>
        <v>26.5</v>
      </c>
      <c r="Z72" s="43"/>
      <c r="AA72" s="44"/>
    </row>
    <row r="73" spans="1:27" ht="18.75" customHeight="1" x14ac:dyDescent="0.2">
      <c r="A73" s="50">
        <v>42</v>
      </c>
      <c r="B73" s="53" t="s">
        <v>112</v>
      </c>
      <c r="C73" s="45" t="s">
        <v>1</v>
      </c>
      <c r="D73" s="17" t="s">
        <v>80</v>
      </c>
      <c r="E73" s="18">
        <v>8.1999999999999993</v>
      </c>
      <c r="F73" s="18">
        <v>8.1</v>
      </c>
      <c r="G73" s="18">
        <v>7.8</v>
      </c>
      <c r="H73" s="18"/>
      <c r="I73" s="19">
        <f t="shared" si="53"/>
        <v>3</v>
      </c>
      <c r="J73" s="19">
        <f t="shared" si="54"/>
        <v>8.0999999999999979</v>
      </c>
      <c r="K73" s="19">
        <f t="shared" si="55"/>
        <v>8.0999999999999979</v>
      </c>
      <c r="L73" s="20">
        <f t="shared" si="56"/>
        <v>8.0333333333333332</v>
      </c>
      <c r="M73" s="21">
        <f t="shared" si="57"/>
        <v>8.0333333333333332</v>
      </c>
      <c r="N73" s="22">
        <v>8.1999999999999993</v>
      </c>
      <c r="O73" s="22">
        <v>8.1</v>
      </c>
      <c r="P73" s="22">
        <v>8.1</v>
      </c>
      <c r="Q73" s="22"/>
      <c r="R73" s="23">
        <f t="shared" si="63"/>
        <v>3</v>
      </c>
      <c r="S73" s="23">
        <f t="shared" si="58"/>
        <v>8.1000000000000014</v>
      </c>
      <c r="T73" s="23">
        <f t="shared" si="59"/>
        <v>8.1000000000000014</v>
      </c>
      <c r="U73" s="23">
        <f t="shared" si="60"/>
        <v>8.1333333333333329</v>
      </c>
      <c r="V73" s="24">
        <f t="shared" si="61"/>
        <v>8.1333333333333329</v>
      </c>
      <c r="W73" s="25">
        <v>9.6</v>
      </c>
      <c r="X73" s="25"/>
      <c r="Y73" s="26">
        <f t="shared" si="62"/>
        <v>25.766666666666666</v>
      </c>
      <c r="Z73" s="43">
        <f>Y73+Y74+Y75</f>
        <v>48.933333333333337</v>
      </c>
      <c r="AA73" s="44">
        <f t="shared" ref="AA73" si="65">IF(Z73&gt;0,RANK(Z73,$Z$67:$Z$105,0),0)</f>
        <v>12</v>
      </c>
    </row>
    <row r="74" spans="1:27" ht="18.75" customHeight="1" x14ac:dyDescent="0.2">
      <c r="A74" s="51"/>
      <c r="B74" s="54"/>
      <c r="C74" s="46"/>
      <c r="D74" s="39" t="s">
        <v>109</v>
      </c>
      <c r="E74" s="18">
        <v>7.9</v>
      </c>
      <c r="F74" s="18">
        <v>7.6</v>
      </c>
      <c r="G74" s="18">
        <v>7.6</v>
      </c>
      <c r="H74" s="18"/>
      <c r="I74" s="19">
        <f t="shared" si="53"/>
        <v>3</v>
      </c>
      <c r="J74" s="19">
        <f t="shared" si="54"/>
        <v>7.6000000000000014</v>
      </c>
      <c r="K74" s="19">
        <f t="shared" si="55"/>
        <v>7.6000000000000014</v>
      </c>
      <c r="L74" s="20">
        <f t="shared" si="56"/>
        <v>7.7</v>
      </c>
      <c r="M74" s="21">
        <f t="shared" si="57"/>
        <v>7.7</v>
      </c>
      <c r="N74" s="22">
        <v>6.5</v>
      </c>
      <c r="O74" s="22">
        <v>7</v>
      </c>
      <c r="P74" s="22">
        <v>6.8</v>
      </c>
      <c r="Q74" s="22"/>
      <c r="R74" s="23">
        <f t="shared" si="63"/>
        <v>3</v>
      </c>
      <c r="S74" s="23">
        <f t="shared" si="58"/>
        <v>6.8000000000000007</v>
      </c>
      <c r="T74" s="23">
        <f t="shared" si="59"/>
        <v>6.8000000000000007</v>
      </c>
      <c r="U74" s="23">
        <f t="shared" si="60"/>
        <v>6.7666666666666666</v>
      </c>
      <c r="V74" s="24">
        <f t="shared" si="61"/>
        <v>6.7666666666666666</v>
      </c>
      <c r="W74" s="25">
        <v>9.6</v>
      </c>
      <c r="X74" s="25">
        <v>0.9</v>
      </c>
      <c r="Y74" s="26">
        <f t="shared" si="62"/>
        <v>23.166666666666668</v>
      </c>
      <c r="Z74" s="43"/>
      <c r="AA74" s="44"/>
    </row>
    <row r="75" spans="1:27" ht="18.75" customHeight="1" x14ac:dyDescent="0.2">
      <c r="A75" s="52"/>
      <c r="B75" s="55"/>
      <c r="C75" s="47"/>
      <c r="D75" s="17" t="s">
        <v>110</v>
      </c>
      <c r="E75" s="18"/>
      <c r="F75" s="18"/>
      <c r="G75" s="18"/>
      <c r="H75" s="18"/>
      <c r="I75" s="19">
        <f t="shared" si="53"/>
        <v>0</v>
      </c>
      <c r="J75" s="19">
        <f t="shared" si="54"/>
        <v>0</v>
      </c>
      <c r="K75" s="19">
        <f t="shared" si="55"/>
        <v>0</v>
      </c>
      <c r="L75" s="20">
        <f t="shared" si="56"/>
        <v>0</v>
      </c>
      <c r="M75" s="21">
        <f t="shared" si="57"/>
        <v>0</v>
      </c>
      <c r="N75" s="22"/>
      <c r="O75" s="22"/>
      <c r="P75" s="22"/>
      <c r="Q75" s="22"/>
      <c r="R75" s="23">
        <f t="shared" si="63"/>
        <v>0</v>
      </c>
      <c r="S75" s="23">
        <f t="shared" si="58"/>
        <v>0</v>
      </c>
      <c r="T75" s="23">
        <f t="shared" si="59"/>
        <v>0</v>
      </c>
      <c r="U75" s="23">
        <f t="shared" si="60"/>
        <v>0</v>
      </c>
      <c r="V75" s="24">
        <f t="shared" si="61"/>
        <v>0</v>
      </c>
      <c r="W75" s="25"/>
      <c r="X75" s="25"/>
      <c r="Y75" s="26">
        <f t="shared" si="62"/>
        <v>0</v>
      </c>
      <c r="Z75" s="43"/>
      <c r="AA75" s="44"/>
    </row>
    <row r="76" spans="1:27" ht="18.75" customHeight="1" x14ac:dyDescent="0.2">
      <c r="A76" s="50">
        <v>43</v>
      </c>
      <c r="B76" s="53" t="s">
        <v>38</v>
      </c>
      <c r="C76" s="45" t="s">
        <v>32</v>
      </c>
      <c r="D76" s="17" t="s">
        <v>80</v>
      </c>
      <c r="E76" s="18">
        <v>8.6</v>
      </c>
      <c r="F76" s="18">
        <v>8.8000000000000007</v>
      </c>
      <c r="G76" s="18">
        <v>9</v>
      </c>
      <c r="H76" s="18"/>
      <c r="I76" s="19">
        <f t="shared" si="53"/>
        <v>3</v>
      </c>
      <c r="J76" s="19">
        <f t="shared" si="54"/>
        <v>8.7999999999999972</v>
      </c>
      <c r="K76" s="19">
        <f t="shared" si="55"/>
        <v>8.7999999999999972</v>
      </c>
      <c r="L76" s="20">
        <f t="shared" si="56"/>
        <v>8.7999999999999989</v>
      </c>
      <c r="M76" s="21">
        <f t="shared" si="57"/>
        <v>8.7999999999999989</v>
      </c>
      <c r="N76" s="22">
        <v>8.9</v>
      </c>
      <c r="O76" s="22">
        <v>8.6999999999999993</v>
      </c>
      <c r="P76" s="22">
        <v>8.6999999999999993</v>
      </c>
      <c r="Q76" s="22"/>
      <c r="R76" s="23">
        <f t="shared" si="63"/>
        <v>3</v>
      </c>
      <c r="S76" s="23">
        <f t="shared" si="58"/>
        <v>8.6999999999999993</v>
      </c>
      <c r="T76" s="23">
        <f t="shared" si="59"/>
        <v>8.6999999999999993</v>
      </c>
      <c r="U76" s="23">
        <f t="shared" si="60"/>
        <v>8.7666666666666675</v>
      </c>
      <c r="V76" s="24">
        <f t="shared" si="61"/>
        <v>8.7666666666666675</v>
      </c>
      <c r="W76" s="25">
        <v>10</v>
      </c>
      <c r="X76" s="25">
        <v>0.3</v>
      </c>
      <c r="Y76" s="26">
        <f t="shared" si="62"/>
        <v>27.266666666666666</v>
      </c>
      <c r="Z76" s="43">
        <f>Y76+Y77+Y78</f>
        <v>82.066666666666663</v>
      </c>
      <c r="AA76" s="44">
        <f t="shared" ref="AA76" si="66">IF(Z76&gt;0,RANK(Z76,$Z$67:$Z$105,0),0)</f>
        <v>1</v>
      </c>
    </row>
    <row r="77" spans="1:27" ht="18.75" customHeight="1" x14ac:dyDescent="0.2">
      <c r="A77" s="51"/>
      <c r="B77" s="54"/>
      <c r="C77" s="46"/>
      <c r="D77" s="17" t="s">
        <v>109</v>
      </c>
      <c r="E77" s="18">
        <v>9.1</v>
      </c>
      <c r="F77" s="18">
        <v>8.8000000000000007</v>
      </c>
      <c r="G77" s="18">
        <v>8.6</v>
      </c>
      <c r="H77" s="18"/>
      <c r="I77" s="19">
        <f t="shared" si="53"/>
        <v>3</v>
      </c>
      <c r="J77" s="19">
        <f t="shared" si="54"/>
        <v>8.8000000000000007</v>
      </c>
      <c r="K77" s="19">
        <f t="shared" si="55"/>
        <v>8.8000000000000007</v>
      </c>
      <c r="L77" s="20">
        <f t="shared" si="56"/>
        <v>8.8333333333333339</v>
      </c>
      <c r="M77" s="21">
        <f t="shared" si="57"/>
        <v>8.8333333333333339</v>
      </c>
      <c r="N77" s="22">
        <v>8.6999999999999993</v>
      </c>
      <c r="O77" s="22">
        <v>8.4</v>
      </c>
      <c r="P77" s="22">
        <v>8.3000000000000007</v>
      </c>
      <c r="Q77" s="22"/>
      <c r="R77" s="23">
        <f t="shared" si="63"/>
        <v>3</v>
      </c>
      <c r="S77" s="23">
        <f t="shared" si="58"/>
        <v>8.4000000000000021</v>
      </c>
      <c r="T77" s="23">
        <f t="shared" si="59"/>
        <v>8.4000000000000021</v>
      </c>
      <c r="U77" s="23">
        <f t="shared" si="60"/>
        <v>8.4666666666666668</v>
      </c>
      <c r="V77" s="24">
        <f t="shared" si="61"/>
        <v>8.4666666666666668</v>
      </c>
      <c r="W77" s="25">
        <v>10</v>
      </c>
      <c r="X77" s="25"/>
      <c r="Y77" s="26">
        <f t="shared" si="62"/>
        <v>27.3</v>
      </c>
      <c r="Z77" s="43"/>
      <c r="AA77" s="44"/>
    </row>
    <row r="78" spans="1:27" ht="18.75" customHeight="1" x14ac:dyDescent="0.2">
      <c r="A78" s="52"/>
      <c r="B78" s="55"/>
      <c r="C78" s="47"/>
      <c r="D78" s="17" t="s">
        <v>110</v>
      </c>
      <c r="E78" s="18">
        <v>9</v>
      </c>
      <c r="F78" s="18">
        <v>8.8000000000000007</v>
      </c>
      <c r="G78" s="18">
        <v>8.8000000000000007</v>
      </c>
      <c r="H78" s="18"/>
      <c r="I78" s="19">
        <f t="shared" si="53"/>
        <v>3</v>
      </c>
      <c r="J78" s="19">
        <f t="shared" si="54"/>
        <v>8.8000000000000007</v>
      </c>
      <c r="K78" s="19">
        <f t="shared" si="55"/>
        <v>8.8000000000000007</v>
      </c>
      <c r="L78" s="20">
        <f t="shared" si="56"/>
        <v>8.8666666666666671</v>
      </c>
      <c r="M78" s="21">
        <f t="shared" si="57"/>
        <v>8.8666666666666671</v>
      </c>
      <c r="N78" s="22">
        <v>8.6</v>
      </c>
      <c r="O78" s="22">
        <v>8.8000000000000007</v>
      </c>
      <c r="P78" s="22">
        <v>8.5</v>
      </c>
      <c r="Q78" s="22"/>
      <c r="R78" s="23">
        <f t="shared" si="63"/>
        <v>3</v>
      </c>
      <c r="S78" s="23">
        <f t="shared" si="58"/>
        <v>8.5999999999999979</v>
      </c>
      <c r="T78" s="23">
        <f t="shared" si="59"/>
        <v>8.5999999999999979</v>
      </c>
      <c r="U78" s="23">
        <f t="shared" si="60"/>
        <v>8.6333333333333329</v>
      </c>
      <c r="V78" s="24">
        <f t="shared" si="61"/>
        <v>8.6333333333333329</v>
      </c>
      <c r="W78" s="25">
        <v>10</v>
      </c>
      <c r="X78" s="25"/>
      <c r="Y78" s="26">
        <f t="shared" si="62"/>
        <v>27.5</v>
      </c>
      <c r="Z78" s="43"/>
      <c r="AA78" s="44"/>
    </row>
    <row r="79" spans="1:27" ht="18.75" customHeight="1" x14ac:dyDescent="0.2">
      <c r="A79" s="50">
        <v>44</v>
      </c>
      <c r="B79" s="53" t="s">
        <v>23</v>
      </c>
      <c r="C79" s="45" t="s">
        <v>21</v>
      </c>
      <c r="D79" s="17" t="s">
        <v>80</v>
      </c>
      <c r="E79" s="18">
        <v>8.5</v>
      </c>
      <c r="F79" s="18">
        <v>8.1</v>
      </c>
      <c r="G79" s="18">
        <v>8.1999999999999993</v>
      </c>
      <c r="H79" s="18"/>
      <c r="I79" s="19">
        <f t="shared" si="53"/>
        <v>3</v>
      </c>
      <c r="J79" s="19">
        <f t="shared" si="54"/>
        <v>8.1999999999999993</v>
      </c>
      <c r="K79" s="19">
        <f t="shared" si="55"/>
        <v>8.1999999999999993</v>
      </c>
      <c r="L79" s="20">
        <f t="shared" si="56"/>
        <v>8.2666666666666675</v>
      </c>
      <c r="M79" s="21">
        <f t="shared" si="57"/>
        <v>8.2666666666666675</v>
      </c>
      <c r="N79" s="22">
        <v>8.1999999999999993</v>
      </c>
      <c r="O79" s="22">
        <v>8.6</v>
      </c>
      <c r="P79" s="22">
        <v>8.4</v>
      </c>
      <c r="Q79" s="22"/>
      <c r="R79" s="23">
        <f t="shared" si="63"/>
        <v>3</v>
      </c>
      <c r="S79" s="23">
        <f t="shared" si="58"/>
        <v>8.3999999999999986</v>
      </c>
      <c r="T79" s="23">
        <f t="shared" si="59"/>
        <v>8.3999999999999986</v>
      </c>
      <c r="U79" s="23">
        <f t="shared" si="60"/>
        <v>8.3999999999999986</v>
      </c>
      <c r="V79" s="24">
        <f t="shared" si="61"/>
        <v>8.3999999999999986</v>
      </c>
      <c r="W79" s="25">
        <v>10</v>
      </c>
      <c r="X79" s="25"/>
      <c r="Y79" s="26">
        <f t="shared" si="62"/>
        <v>26.666666666666664</v>
      </c>
      <c r="Z79" s="43">
        <f>Y79+Y80+Y81</f>
        <v>78.033333333333331</v>
      </c>
      <c r="AA79" s="44">
        <f t="shared" ref="AA79" si="67">IF(Z79&gt;0,RANK(Z79,$Z$67:$Z$105,0),0)</f>
        <v>4</v>
      </c>
    </row>
    <row r="80" spans="1:27" ht="18.75" customHeight="1" x14ac:dyDescent="0.2">
      <c r="A80" s="51"/>
      <c r="B80" s="54"/>
      <c r="C80" s="46"/>
      <c r="D80" s="17" t="s">
        <v>109</v>
      </c>
      <c r="E80" s="18">
        <v>7.9</v>
      </c>
      <c r="F80" s="18">
        <v>8.1</v>
      </c>
      <c r="G80" s="18">
        <v>8.1999999999999993</v>
      </c>
      <c r="H80" s="18"/>
      <c r="I80" s="19">
        <f t="shared" si="53"/>
        <v>3</v>
      </c>
      <c r="J80" s="19">
        <f t="shared" si="54"/>
        <v>8.0999999999999979</v>
      </c>
      <c r="K80" s="19">
        <f t="shared" si="55"/>
        <v>8.0999999999999979</v>
      </c>
      <c r="L80" s="20">
        <f t="shared" si="56"/>
        <v>8.0666666666666664</v>
      </c>
      <c r="M80" s="21">
        <f t="shared" si="57"/>
        <v>8.0666666666666664</v>
      </c>
      <c r="N80" s="22">
        <v>7.5</v>
      </c>
      <c r="O80" s="22">
        <v>7.6</v>
      </c>
      <c r="P80" s="22">
        <v>7.2</v>
      </c>
      <c r="Q80" s="22"/>
      <c r="R80" s="23">
        <f t="shared" si="63"/>
        <v>3</v>
      </c>
      <c r="S80" s="23">
        <f t="shared" si="58"/>
        <v>7.5</v>
      </c>
      <c r="T80" s="23">
        <f t="shared" si="59"/>
        <v>7.5</v>
      </c>
      <c r="U80" s="23">
        <f t="shared" si="60"/>
        <v>7.4333333333333336</v>
      </c>
      <c r="V80" s="24">
        <f t="shared" si="61"/>
        <v>7.4333333333333336</v>
      </c>
      <c r="W80" s="25">
        <v>10</v>
      </c>
      <c r="X80" s="25"/>
      <c r="Y80" s="26">
        <f t="shared" si="62"/>
        <v>25.5</v>
      </c>
      <c r="Z80" s="43"/>
      <c r="AA80" s="44"/>
    </row>
    <row r="81" spans="1:27" ht="18.75" customHeight="1" x14ac:dyDescent="0.2">
      <c r="A81" s="52"/>
      <c r="B81" s="55"/>
      <c r="C81" s="47"/>
      <c r="D81" s="17" t="s">
        <v>110</v>
      </c>
      <c r="E81" s="18">
        <v>8.1999999999999993</v>
      </c>
      <c r="F81" s="18">
        <v>8.1999999999999993</v>
      </c>
      <c r="G81" s="18">
        <v>7.6</v>
      </c>
      <c r="H81" s="18"/>
      <c r="I81" s="19">
        <f t="shared" si="53"/>
        <v>3</v>
      </c>
      <c r="J81" s="19">
        <f t="shared" si="54"/>
        <v>8.2000000000000011</v>
      </c>
      <c r="K81" s="19">
        <f t="shared" si="55"/>
        <v>8.2000000000000011</v>
      </c>
      <c r="L81" s="20">
        <f t="shared" si="56"/>
        <v>8</v>
      </c>
      <c r="M81" s="21">
        <f t="shared" si="57"/>
        <v>8</v>
      </c>
      <c r="N81" s="22">
        <v>7.3</v>
      </c>
      <c r="O81" s="22">
        <v>7.7</v>
      </c>
      <c r="P81" s="22">
        <v>8.6</v>
      </c>
      <c r="Q81" s="22"/>
      <c r="R81" s="23">
        <f t="shared" si="63"/>
        <v>3</v>
      </c>
      <c r="S81" s="23">
        <f t="shared" si="58"/>
        <v>7.7000000000000028</v>
      </c>
      <c r="T81" s="23">
        <f t="shared" si="59"/>
        <v>7.7000000000000028</v>
      </c>
      <c r="U81" s="23">
        <f t="shared" si="60"/>
        <v>7.8666666666666671</v>
      </c>
      <c r="V81" s="24">
        <f t="shared" si="61"/>
        <v>7.8666666666666671</v>
      </c>
      <c r="W81" s="25">
        <v>10</v>
      </c>
      <c r="X81" s="25"/>
      <c r="Y81" s="26">
        <f t="shared" si="62"/>
        <v>25.866666666666667</v>
      </c>
      <c r="Z81" s="43"/>
      <c r="AA81" s="44"/>
    </row>
    <row r="82" spans="1:27" ht="18.75" customHeight="1" x14ac:dyDescent="0.2">
      <c r="A82" s="50">
        <v>45</v>
      </c>
      <c r="B82" s="45" t="s">
        <v>84</v>
      </c>
      <c r="C82" s="45" t="s">
        <v>42</v>
      </c>
      <c r="D82" s="17" t="s">
        <v>80</v>
      </c>
      <c r="E82" s="18">
        <v>8.5</v>
      </c>
      <c r="F82" s="18">
        <v>8.6</v>
      </c>
      <c r="G82" s="18">
        <v>8.5</v>
      </c>
      <c r="H82" s="18"/>
      <c r="I82" s="19">
        <f t="shared" si="53"/>
        <v>3</v>
      </c>
      <c r="J82" s="19">
        <f t="shared" si="54"/>
        <v>8.5</v>
      </c>
      <c r="K82" s="19">
        <f t="shared" si="55"/>
        <v>8.5</v>
      </c>
      <c r="L82" s="20">
        <f t="shared" si="56"/>
        <v>8.5333333333333332</v>
      </c>
      <c r="M82" s="21">
        <f t="shared" si="57"/>
        <v>8.5333333333333332</v>
      </c>
      <c r="N82" s="22">
        <v>8.4</v>
      </c>
      <c r="O82" s="22">
        <v>8.1999999999999993</v>
      </c>
      <c r="P82" s="22">
        <v>8</v>
      </c>
      <c r="Q82" s="22"/>
      <c r="R82" s="23">
        <f t="shared" si="63"/>
        <v>3</v>
      </c>
      <c r="S82" s="23">
        <f t="shared" si="58"/>
        <v>8.2000000000000028</v>
      </c>
      <c r="T82" s="23">
        <f t="shared" si="59"/>
        <v>8.2000000000000028</v>
      </c>
      <c r="U82" s="23">
        <f t="shared" si="60"/>
        <v>8.2000000000000011</v>
      </c>
      <c r="V82" s="24">
        <f t="shared" si="61"/>
        <v>8.2000000000000011</v>
      </c>
      <c r="W82" s="25">
        <v>10</v>
      </c>
      <c r="X82" s="25"/>
      <c r="Y82" s="26">
        <f t="shared" si="62"/>
        <v>26.733333333333334</v>
      </c>
      <c r="Z82" s="43">
        <f>Y82+Y83+Y84</f>
        <v>77.466666666666669</v>
      </c>
      <c r="AA82" s="44">
        <f t="shared" ref="AA82" si="68">IF(Z82&gt;0,RANK(Z82,$Z$67:$Z$105,0),0)</f>
        <v>9</v>
      </c>
    </row>
    <row r="83" spans="1:27" ht="18.75" customHeight="1" x14ac:dyDescent="0.2">
      <c r="A83" s="51"/>
      <c r="B83" s="46"/>
      <c r="C83" s="46"/>
      <c r="D83" s="17" t="s">
        <v>109</v>
      </c>
      <c r="E83" s="18">
        <v>7.2</v>
      </c>
      <c r="F83" s="18">
        <v>7.7</v>
      </c>
      <c r="G83" s="18">
        <v>7.9</v>
      </c>
      <c r="H83" s="18"/>
      <c r="I83" s="19">
        <f t="shared" si="53"/>
        <v>3</v>
      </c>
      <c r="J83" s="19">
        <f t="shared" si="54"/>
        <v>7.6999999999999993</v>
      </c>
      <c r="K83" s="19">
        <f t="shared" si="55"/>
        <v>7.6999999999999993</v>
      </c>
      <c r="L83" s="20">
        <f t="shared" si="56"/>
        <v>7.6000000000000005</v>
      </c>
      <c r="M83" s="21">
        <f t="shared" si="57"/>
        <v>7.6000000000000005</v>
      </c>
      <c r="N83" s="22">
        <v>8.1999999999999993</v>
      </c>
      <c r="O83" s="22">
        <v>7.4</v>
      </c>
      <c r="P83" s="22">
        <v>6.9</v>
      </c>
      <c r="Q83" s="22"/>
      <c r="R83" s="23">
        <f t="shared" si="63"/>
        <v>3</v>
      </c>
      <c r="S83" s="23">
        <f t="shared" si="58"/>
        <v>7.4</v>
      </c>
      <c r="T83" s="23">
        <f t="shared" si="59"/>
        <v>7.4</v>
      </c>
      <c r="U83" s="23">
        <f t="shared" si="60"/>
        <v>7.5</v>
      </c>
      <c r="V83" s="24">
        <f t="shared" si="61"/>
        <v>7.5</v>
      </c>
      <c r="W83" s="25">
        <v>10</v>
      </c>
      <c r="X83" s="25"/>
      <c r="Y83" s="26">
        <f t="shared" si="62"/>
        <v>25.1</v>
      </c>
      <c r="Z83" s="43"/>
      <c r="AA83" s="44"/>
    </row>
    <row r="84" spans="1:27" ht="18.75" customHeight="1" x14ac:dyDescent="0.2">
      <c r="A84" s="52"/>
      <c r="B84" s="47"/>
      <c r="C84" s="47"/>
      <c r="D84" s="17" t="s">
        <v>110</v>
      </c>
      <c r="E84" s="18">
        <v>8.6</v>
      </c>
      <c r="F84" s="18">
        <v>8.1</v>
      </c>
      <c r="G84" s="18">
        <v>8.1</v>
      </c>
      <c r="H84" s="18"/>
      <c r="I84" s="19">
        <f t="shared" si="53"/>
        <v>3</v>
      </c>
      <c r="J84" s="19">
        <f t="shared" si="54"/>
        <v>8.0999999999999979</v>
      </c>
      <c r="K84" s="19">
        <f t="shared" si="55"/>
        <v>8.0999999999999979</v>
      </c>
      <c r="L84" s="20">
        <f t="shared" si="56"/>
        <v>8.2666666666666657</v>
      </c>
      <c r="M84" s="21">
        <f t="shared" si="57"/>
        <v>8.2666666666666657</v>
      </c>
      <c r="N84" s="22">
        <v>7.6</v>
      </c>
      <c r="O84" s="22">
        <v>7.5</v>
      </c>
      <c r="P84" s="22">
        <v>7</v>
      </c>
      <c r="Q84" s="22"/>
      <c r="R84" s="23">
        <f t="shared" si="63"/>
        <v>3</v>
      </c>
      <c r="S84" s="23">
        <f t="shared" si="58"/>
        <v>7.5000000000000018</v>
      </c>
      <c r="T84" s="23">
        <f t="shared" si="59"/>
        <v>7.5000000000000018</v>
      </c>
      <c r="U84" s="23">
        <f t="shared" si="60"/>
        <v>7.3666666666666671</v>
      </c>
      <c r="V84" s="24">
        <f t="shared" si="61"/>
        <v>7.3666666666666671</v>
      </c>
      <c r="W84" s="25">
        <v>10</v>
      </c>
      <c r="X84" s="25"/>
      <c r="Y84" s="26">
        <f t="shared" si="62"/>
        <v>25.633333333333333</v>
      </c>
      <c r="Z84" s="43"/>
      <c r="AA84" s="44"/>
    </row>
    <row r="85" spans="1:27" ht="18.75" customHeight="1" x14ac:dyDescent="0.2">
      <c r="A85" s="50">
        <v>46</v>
      </c>
      <c r="B85" s="53" t="s">
        <v>22</v>
      </c>
      <c r="C85" s="45" t="s">
        <v>21</v>
      </c>
      <c r="D85" s="17" t="s">
        <v>80</v>
      </c>
      <c r="E85" s="18">
        <v>8.1999999999999993</v>
      </c>
      <c r="F85" s="18">
        <v>8.1</v>
      </c>
      <c r="G85" s="18">
        <v>8.3000000000000007</v>
      </c>
      <c r="H85" s="18"/>
      <c r="I85" s="19">
        <f t="shared" ref="I85:I102" si="69">COUNT(E85:H85)</f>
        <v>3</v>
      </c>
      <c r="J85" s="19">
        <f t="shared" ref="J85:J102" si="70">SUM(E85:H85)-(MAX(E85:H85)+MIN(E85:H85))</f>
        <v>8.1999999999999993</v>
      </c>
      <c r="K85" s="19">
        <f t="shared" ref="K85:K102" si="71">(J85/(I85-2))</f>
        <v>8.1999999999999993</v>
      </c>
      <c r="L85" s="20">
        <f t="shared" ref="L85:L102" si="72">IF(I85&gt;0,SUM(E85:H85)/I85,0)</f>
        <v>8.1999999999999993</v>
      </c>
      <c r="M85" s="21">
        <f t="shared" ref="M85:M102" si="73">IF(I85=4,K85,L85)</f>
        <v>8.1999999999999993</v>
      </c>
      <c r="N85" s="22">
        <v>8.3000000000000007</v>
      </c>
      <c r="O85" s="22">
        <v>8</v>
      </c>
      <c r="P85" s="22">
        <v>7.9</v>
      </c>
      <c r="Q85" s="22"/>
      <c r="R85" s="23">
        <f>COUNT(N85:Q85)</f>
        <v>3</v>
      </c>
      <c r="S85" s="23">
        <f t="shared" ref="S85:S102" si="74">SUM(N85:Q85)-(MAX(N85:Q85)+MIN(N85:Q85))</f>
        <v>8</v>
      </c>
      <c r="T85" s="23">
        <f t="shared" ref="T85:T102" si="75">S85/(R85-2)</f>
        <v>8</v>
      </c>
      <c r="U85" s="23">
        <f t="shared" ref="U85:U102" si="76">IF(R85&gt;0,SUM(N85:Q85)/R85,0)</f>
        <v>8.0666666666666682</v>
      </c>
      <c r="V85" s="24">
        <f t="shared" ref="V85:V102" si="77">IF(R85=4,T85,U85)</f>
        <v>8.0666666666666682</v>
      </c>
      <c r="W85" s="25">
        <v>10</v>
      </c>
      <c r="X85" s="25"/>
      <c r="Y85" s="26">
        <f t="shared" ref="Y85:Y102" si="78">SUM(M85+V85+W85-X85)</f>
        <v>26.266666666666666</v>
      </c>
      <c r="Z85" s="43">
        <f>Y85+Y86+Y87</f>
        <v>77.866666666666674</v>
      </c>
      <c r="AA85" s="44">
        <f t="shared" ref="AA85" si="79">IF(Z85&gt;0,RANK(Z85,$Z$67:$Z$105,0),0)</f>
        <v>6</v>
      </c>
    </row>
    <row r="86" spans="1:27" ht="18.75" customHeight="1" x14ac:dyDescent="0.2">
      <c r="A86" s="51"/>
      <c r="B86" s="54"/>
      <c r="C86" s="46"/>
      <c r="D86" s="17" t="s">
        <v>109</v>
      </c>
      <c r="E86" s="18">
        <v>8.3000000000000007</v>
      </c>
      <c r="F86" s="18">
        <v>7.8</v>
      </c>
      <c r="G86" s="18">
        <v>7.8</v>
      </c>
      <c r="H86" s="18"/>
      <c r="I86" s="19">
        <f t="shared" si="69"/>
        <v>3</v>
      </c>
      <c r="J86" s="19">
        <f t="shared" si="70"/>
        <v>7.8000000000000007</v>
      </c>
      <c r="K86" s="19">
        <f t="shared" si="71"/>
        <v>7.8000000000000007</v>
      </c>
      <c r="L86" s="20">
        <f t="shared" si="72"/>
        <v>7.9666666666666677</v>
      </c>
      <c r="M86" s="21">
        <f t="shared" si="73"/>
        <v>7.9666666666666677</v>
      </c>
      <c r="N86" s="22">
        <v>8.4</v>
      </c>
      <c r="O86" s="22">
        <v>7.8</v>
      </c>
      <c r="P86" s="22">
        <v>8.3000000000000007</v>
      </c>
      <c r="Q86" s="22"/>
      <c r="R86" s="23">
        <f t="shared" ref="R86:R102" si="80">COUNT(N86:Q86)</f>
        <v>3</v>
      </c>
      <c r="S86" s="23">
        <f t="shared" si="74"/>
        <v>8.3000000000000007</v>
      </c>
      <c r="T86" s="23">
        <f t="shared" si="75"/>
        <v>8.3000000000000007</v>
      </c>
      <c r="U86" s="23">
        <f t="shared" si="76"/>
        <v>8.1666666666666661</v>
      </c>
      <c r="V86" s="24">
        <f t="shared" si="77"/>
        <v>8.1666666666666661</v>
      </c>
      <c r="W86" s="25">
        <v>10</v>
      </c>
      <c r="X86" s="25"/>
      <c r="Y86" s="26">
        <f t="shared" si="78"/>
        <v>26.133333333333333</v>
      </c>
      <c r="Z86" s="43"/>
      <c r="AA86" s="44"/>
    </row>
    <row r="87" spans="1:27" ht="18.75" customHeight="1" x14ac:dyDescent="0.2">
      <c r="A87" s="52"/>
      <c r="B87" s="55"/>
      <c r="C87" s="47"/>
      <c r="D87" s="17" t="s">
        <v>110</v>
      </c>
      <c r="E87" s="18">
        <v>7.8</v>
      </c>
      <c r="F87" s="18">
        <v>7.7</v>
      </c>
      <c r="G87" s="18">
        <v>7.1</v>
      </c>
      <c r="H87" s="18"/>
      <c r="I87" s="19">
        <f t="shared" si="69"/>
        <v>3</v>
      </c>
      <c r="J87" s="19">
        <f t="shared" si="70"/>
        <v>7.7000000000000028</v>
      </c>
      <c r="K87" s="19">
        <f t="shared" si="71"/>
        <v>7.7000000000000028</v>
      </c>
      <c r="L87" s="20">
        <f t="shared" si="72"/>
        <v>7.5333333333333341</v>
      </c>
      <c r="M87" s="21">
        <f t="shared" si="73"/>
        <v>7.5333333333333341</v>
      </c>
      <c r="N87" s="22">
        <v>7.5</v>
      </c>
      <c r="O87" s="22">
        <v>8</v>
      </c>
      <c r="P87" s="22">
        <v>8.3000000000000007</v>
      </c>
      <c r="Q87" s="22"/>
      <c r="R87" s="23">
        <f t="shared" si="80"/>
        <v>3</v>
      </c>
      <c r="S87" s="23">
        <f t="shared" si="74"/>
        <v>8</v>
      </c>
      <c r="T87" s="23">
        <f t="shared" si="75"/>
        <v>8</v>
      </c>
      <c r="U87" s="23">
        <f t="shared" si="76"/>
        <v>7.9333333333333336</v>
      </c>
      <c r="V87" s="24">
        <f t="shared" si="77"/>
        <v>7.9333333333333336</v>
      </c>
      <c r="W87" s="25">
        <v>10</v>
      </c>
      <c r="X87" s="25"/>
      <c r="Y87" s="26">
        <f t="shared" si="78"/>
        <v>25.466666666666669</v>
      </c>
      <c r="Z87" s="43"/>
      <c r="AA87" s="44"/>
    </row>
    <row r="88" spans="1:27" ht="18.75" customHeight="1" x14ac:dyDescent="0.2">
      <c r="A88" s="50">
        <v>47</v>
      </c>
      <c r="B88" s="53" t="s">
        <v>68</v>
      </c>
      <c r="C88" s="45" t="s">
        <v>85</v>
      </c>
      <c r="D88" s="17" t="s">
        <v>80</v>
      </c>
      <c r="E88" s="18">
        <v>8.6</v>
      </c>
      <c r="F88" s="18">
        <v>8.6999999999999993</v>
      </c>
      <c r="G88" s="18">
        <v>8.6</v>
      </c>
      <c r="H88" s="18"/>
      <c r="I88" s="19">
        <f t="shared" si="69"/>
        <v>3</v>
      </c>
      <c r="J88" s="19">
        <f t="shared" si="70"/>
        <v>8.6000000000000014</v>
      </c>
      <c r="K88" s="19">
        <f t="shared" si="71"/>
        <v>8.6000000000000014</v>
      </c>
      <c r="L88" s="20">
        <f t="shared" si="72"/>
        <v>8.6333333333333329</v>
      </c>
      <c r="M88" s="21">
        <f t="shared" si="73"/>
        <v>8.6333333333333329</v>
      </c>
      <c r="N88" s="22">
        <v>8.6</v>
      </c>
      <c r="O88" s="22">
        <v>8.5</v>
      </c>
      <c r="P88" s="22">
        <v>8.4</v>
      </c>
      <c r="Q88" s="22"/>
      <c r="R88" s="23">
        <f t="shared" si="80"/>
        <v>3</v>
      </c>
      <c r="S88" s="23">
        <f t="shared" si="74"/>
        <v>8.5</v>
      </c>
      <c r="T88" s="23">
        <f t="shared" si="75"/>
        <v>8.5</v>
      </c>
      <c r="U88" s="23">
        <f t="shared" si="76"/>
        <v>8.5</v>
      </c>
      <c r="V88" s="24">
        <f t="shared" si="77"/>
        <v>8.5</v>
      </c>
      <c r="W88" s="25">
        <v>10</v>
      </c>
      <c r="X88" s="25"/>
      <c r="Y88" s="26">
        <f t="shared" si="78"/>
        <v>27.133333333333333</v>
      </c>
      <c r="Z88" s="43">
        <f>Y88+Y89+Y90</f>
        <v>80.966666666666669</v>
      </c>
      <c r="AA88" s="44">
        <f t="shared" ref="AA88" si="81">IF(Z88&gt;0,RANK(Z88,$Z$67:$Z$105,0),0)</f>
        <v>2</v>
      </c>
    </row>
    <row r="89" spans="1:27" ht="18.75" customHeight="1" x14ac:dyDescent="0.2">
      <c r="A89" s="51"/>
      <c r="B89" s="54"/>
      <c r="C89" s="46"/>
      <c r="D89" s="17" t="s">
        <v>109</v>
      </c>
      <c r="E89" s="18">
        <v>8.3000000000000007</v>
      </c>
      <c r="F89" s="18">
        <v>8.3000000000000007</v>
      </c>
      <c r="G89" s="18">
        <v>8.6999999999999993</v>
      </c>
      <c r="H89" s="18"/>
      <c r="I89" s="19">
        <f t="shared" si="69"/>
        <v>3</v>
      </c>
      <c r="J89" s="19">
        <f t="shared" si="70"/>
        <v>8.3000000000000007</v>
      </c>
      <c r="K89" s="19">
        <f t="shared" si="71"/>
        <v>8.3000000000000007</v>
      </c>
      <c r="L89" s="20">
        <f t="shared" si="72"/>
        <v>8.4333333333333336</v>
      </c>
      <c r="M89" s="21">
        <f t="shared" si="73"/>
        <v>8.4333333333333336</v>
      </c>
      <c r="N89" s="22">
        <v>8.3000000000000007</v>
      </c>
      <c r="O89" s="22">
        <v>8.1999999999999993</v>
      </c>
      <c r="P89" s="22">
        <v>8.1</v>
      </c>
      <c r="Q89" s="22"/>
      <c r="R89" s="23">
        <f t="shared" si="80"/>
        <v>3</v>
      </c>
      <c r="S89" s="23">
        <f t="shared" si="74"/>
        <v>8.2000000000000028</v>
      </c>
      <c r="T89" s="23">
        <f t="shared" si="75"/>
        <v>8.2000000000000028</v>
      </c>
      <c r="U89" s="23">
        <f t="shared" si="76"/>
        <v>8.2000000000000011</v>
      </c>
      <c r="V89" s="24">
        <f t="shared" si="77"/>
        <v>8.2000000000000011</v>
      </c>
      <c r="W89" s="25">
        <v>10</v>
      </c>
      <c r="X89" s="25"/>
      <c r="Y89" s="26">
        <f t="shared" si="78"/>
        <v>26.633333333333333</v>
      </c>
      <c r="Z89" s="43"/>
      <c r="AA89" s="44"/>
    </row>
    <row r="90" spans="1:27" ht="18.75" customHeight="1" x14ac:dyDescent="0.2">
      <c r="A90" s="52"/>
      <c r="B90" s="55"/>
      <c r="C90" s="47"/>
      <c r="D90" s="17" t="s">
        <v>110</v>
      </c>
      <c r="E90" s="18">
        <v>8.8000000000000007</v>
      </c>
      <c r="F90" s="18">
        <v>8.6999999999999993</v>
      </c>
      <c r="G90" s="18">
        <v>8.1999999999999993</v>
      </c>
      <c r="H90" s="18"/>
      <c r="I90" s="19">
        <f t="shared" si="69"/>
        <v>3</v>
      </c>
      <c r="J90" s="19">
        <f t="shared" si="70"/>
        <v>8.6999999999999993</v>
      </c>
      <c r="K90" s="19">
        <f t="shared" si="71"/>
        <v>8.6999999999999993</v>
      </c>
      <c r="L90" s="20">
        <f t="shared" si="72"/>
        <v>8.5666666666666664</v>
      </c>
      <c r="M90" s="21">
        <f t="shared" si="73"/>
        <v>8.5666666666666664</v>
      </c>
      <c r="N90" s="22">
        <v>8.4</v>
      </c>
      <c r="O90" s="22">
        <v>8.6999999999999993</v>
      </c>
      <c r="P90" s="22">
        <v>8.8000000000000007</v>
      </c>
      <c r="Q90" s="22"/>
      <c r="R90" s="23">
        <f t="shared" si="80"/>
        <v>3</v>
      </c>
      <c r="S90" s="23">
        <f t="shared" si="74"/>
        <v>8.6999999999999993</v>
      </c>
      <c r="T90" s="23">
        <f t="shared" si="75"/>
        <v>8.6999999999999993</v>
      </c>
      <c r="U90" s="23">
        <f t="shared" si="76"/>
        <v>8.6333333333333346</v>
      </c>
      <c r="V90" s="24">
        <f t="shared" si="77"/>
        <v>8.6333333333333346</v>
      </c>
      <c r="W90" s="25">
        <v>10</v>
      </c>
      <c r="X90" s="25"/>
      <c r="Y90" s="26">
        <f t="shared" si="78"/>
        <v>27.200000000000003</v>
      </c>
      <c r="Z90" s="43"/>
      <c r="AA90" s="44"/>
    </row>
    <row r="91" spans="1:27" ht="18.75" customHeight="1" x14ac:dyDescent="0.2">
      <c r="A91" s="56">
        <v>48</v>
      </c>
      <c r="B91" s="59" t="s">
        <v>29</v>
      </c>
      <c r="C91" s="62" t="s">
        <v>28</v>
      </c>
      <c r="D91" s="28" t="s">
        <v>80</v>
      </c>
      <c r="E91" s="29"/>
      <c r="F91" s="29"/>
      <c r="G91" s="29"/>
      <c r="H91" s="29"/>
      <c r="I91" s="30">
        <f t="shared" si="69"/>
        <v>0</v>
      </c>
      <c r="J91" s="30">
        <f t="shared" si="70"/>
        <v>0</v>
      </c>
      <c r="K91" s="30">
        <f t="shared" si="71"/>
        <v>0</v>
      </c>
      <c r="L91" s="31">
        <f t="shared" si="72"/>
        <v>0</v>
      </c>
      <c r="M91" s="32">
        <f t="shared" si="73"/>
        <v>0</v>
      </c>
      <c r="N91" s="33"/>
      <c r="O91" s="33"/>
      <c r="P91" s="33"/>
      <c r="Q91" s="33"/>
      <c r="R91" s="34">
        <f t="shared" si="80"/>
        <v>0</v>
      </c>
      <c r="S91" s="34">
        <f t="shared" si="74"/>
        <v>0</v>
      </c>
      <c r="T91" s="34">
        <f t="shared" si="75"/>
        <v>0</v>
      </c>
      <c r="U91" s="34">
        <f t="shared" si="76"/>
        <v>0</v>
      </c>
      <c r="V91" s="35">
        <f t="shared" si="77"/>
        <v>0</v>
      </c>
      <c r="W91" s="36"/>
      <c r="X91" s="36"/>
      <c r="Y91" s="38">
        <f t="shared" si="78"/>
        <v>0</v>
      </c>
      <c r="Z91" s="48">
        <f>Y91+Y92+Y93</f>
        <v>0</v>
      </c>
      <c r="AA91" s="49">
        <f t="shared" ref="AA91" si="82">IF(Z91&gt;0,RANK(Z91,$Z$67:$Z$105,0),0)</f>
        <v>0</v>
      </c>
    </row>
    <row r="92" spans="1:27" ht="18.75" customHeight="1" x14ac:dyDescent="0.2">
      <c r="A92" s="57"/>
      <c r="B92" s="60"/>
      <c r="C92" s="63"/>
      <c r="D92" s="28" t="s">
        <v>109</v>
      </c>
      <c r="E92" s="29"/>
      <c r="F92" s="29"/>
      <c r="G92" s="29"/>
      <c r="H92" s="29"/>
      <c r="I92" s="30">
        <f t="shared" si="69"/>
        <v>0</v>
      </c>
      <c r="J92" s="30">
        <f t="shared" si="70"/>
        <v>0</v>
      </c>
      <c r="K92" s="30">
        <f t="shared" si="71"/>
        <v>0</v>
      </c>
      <c r="L92" s="31">
        <f t="shared" si="72"/>
        <v>0</v>
      </c>
      <c r="M92" s="32">
        <f t="shared" si="73"/>
        <v>0</v>
      </c>
      <c r="N92" s="33"/>
      <c r="O92" s="33"/>
      <c r="P92" s="33"/>
      <c r="Q92" s="33"/>
      <c r="R92" s="34">
        <f t="shared" si="80"/>
        <v>0</v>
      </c>
      <c r="S92" s="34">
        <f t="shared" si="74"/>
        <v>0</v>
      </c>
      <c r="T92" s="34">
        <f t="shared" si="75"/>
        <v>0</v>
      </c>
      <c r="U92" s="34">
        <f t="shared" si="76"/>
        <v>0</v>
      </c>
      <c r="V92" s="35">
        <f t="shared" si="77"/>
        <v>0</v>
      </c>
      <c r="W92" s="36"/>
      <c r="X92" s="36"/>
      <c r="Y92" s="38">
        <f t="shared" si="78"/>
        <v>0</v>
      </c>
      <c r="Z92" s="48"/>
      <c r="AA92" s="49"/>
    </row>
    <row r="93" spans="1:27" ht="18.75" customHeight="1" x14ac:dyDescent="0.2">
      <c r="A93" s="58"/>
      <c r="B93" s="61"/>
      <c r="C93" s="64"/>
      <c r="D93" s="28" t="s">
        <v>110</v>
      </c>
      <c r="E93" s="29"/>
      <c r="F93" s="29"/>
      <c r="G93" s="29"/>
      <c r="H93" s="29"/>
      <c r="I93" s="30">
        <f t="shared" si="69"/>
        <v>0</v>
      </c>
      <c r="J93" s="30">
        <f t="shared" si="70"/>
        <v>0</v>
      </c>
      <c r="K93" s="30">
        <f t="shared" si="71"/>
        <v>0</v>
      </c>
      <c r="L93" s="31">
        <f t="shared" si="72"/>
        <v>0</v>
      </c>
      <c r="M93" s="32">
        <f t="shared" si="73"/>
        <v>0</v>
      </c>
      <c r="N93" s="33"/>
      <c r="O93" s="33"/>
      <c r="P93" s="33"/>
      <c r="Q93" s="33"/>
      <c r="R93" s="34">
        <f t="shared" si="80"/>
        <v>0</v>
      </c>
      <c r="S93" s="34">
        <f t="shared" si="74"/>
        <v>0</v>
      </c>
      <c r="T93" s="34">
        <f t="shared" si="75"/>
        <v>0</v>
      </c>
      <c r="U93" s="34">
        <f t="shared" si="76"/>
        <v>0</v>
      </c>
      <c r="V93" s="35">
        <f t="shared" si="77"/>
        <v>0</v>
      </c>
      <c r="W93" s="36"/>
      <c r="X93" s="36"/>
      <c r="Y93" s="38">
        <f t="shared" si="78"/>
        <v>0</v>
      </c>
      <c r="Z93" s="48"/>
      <c r="AA93" s="49"/>
    </row>
    <row r="94" spans="1:27" ht="18.75" customHeight="1" x14ac:dyDescent="0.2">
      <c r="A94" s="50">
        <v>49</v>
      </c>
      <c r="B94" s="53" t="s">
        <v>41</v>
      </c>
      <c r="C94" s="45" t="s">
        <v>40</v>
      </c>
      <c r="D94" s="17" t="s">
        <v>80</v>
      </c>
      <c r="E94" s="18">
        <v>7.7</v>
      </c>
      <c r="F94" s="18">
        <v>8</v>
      </c>
      <c r="G94" s="18">
        <v>7.3</v>
      </c>
      <c r="H94" s="18"/>
      <c r="I94" s="19">
        <f t="shared" si="69"/>
        <v>3</v>
      </c>
      <c r="J94" s="19">
        <f t="shared" si="70"/>
        <v>7.6999999999999993</v>
      </c>
      <c r="K94" s="19">
        <f t="shared" si="71"/>
        <v>7.6999999999999993</v>
      </c>
      <c r="L94" s="20">
        <f t="shared" si="72"/>
        <v>7.666666666666667</v>
      </c>
      <c r="M94" s="21">
        <f t="shared" si="73"/>
        <v>7.666666666666667</v>
      </c>
      <c r="N94" s="22">
        <v>7.4</v>
      </c>
      <c r="O94" s="22">
        <v>7.9</v>
      </c>
      <c r="P94" s="22">
        <v>8</v>
      </c>
      <c r="Q94" s="22"/>
      <c r="R94" s="23">
        <f t="shared" si="80"/>
        <v>3</v>
      </c>
      <c r="S94" s="23">
        <f t="shared" si="74"/>
        <v>7.9</v>
      </c>
      <c r="T94" s="23">
        <f t="shared" si="75"/>
        <v>7.9</v>
      </c>
      <c r="U94" s="23">
        <f t="shared" si="76"/>
        <v>7.7666666666666666</v>
      </c>
      <c r="V94" s="24">
        <f t="shared" si="77"/>
        <v>7.7666666666666666</v>
      </c>
      <c r="W94" s="25">
        <v>9.8000000000000007</v>
      </c>
      <c r="X94" s="25">
        <v>0.3</v>
      </c>
      <c r="Y94" s="26">
        <f t="shared" si="78"/>
        <v>24.933333333333334</v>
      </c>
      <c r="Z94" s="43">
        <f>Y94+Y95+Y96</f>
        <v>49.233333333333334</v>
      </c>
      <c r="AA94" s="44">
        <f t="shared" ref="AA94" si="83">IF(Z94&gt;0,RANK(Z94,$Z$67:$Z$105,0),0)</f>
        <v>11</v>
      </c>
    </row>
    <row r="95" spans="1:27" ht="18.75" customHeight="1" x14ac:dyDescent="0.2">
      <c r="A95" s="51"/>
      <c r="B95" s="54"/>
      <c r="C95" s="46"/>
      <c r="D95" s="17" t="s">
        <v>109</v>
      </c>
      <c r="E95" s="18">
        <v>8</v>
      </c>
      <c r="F95" s="18">
        <v>7.9</v>
      </c>
      <c r="G95" s="18">
        <v>8</v>
      </c>
      <c r="H95" s="18"/>
      <c r="I95" s="19">
        <f t="shared" si="69"/>
        <v>3</v>
      </c>
      <c r="J95" s="19">
        <f t="shared" si="70"/>
        <v>7.9999999999999982</v>
      </c>
      <c r="K95" s="19">
        <f t="shared" si="71"/>
        <v>7.9999999999999982</v>
      </c>
      <c r="L95" s="20">
        <f t="shared" si="72"/>
        <v>7.9666666666666659</v>
      </c>
      <c r="M95" s="21">
        <f t="shared" si="73"/>
        <v>7.9666666666666659</v>
      </c>
      <c r="N95" s="22">
        <v>7.5</v>
      </c>
      <c r="O95" s="22">
        <v>7.4</v>
      </c>
      <c r="P95" s="22">
        <v>7.1</v>
      </c>
      <c r="Q95" s="22"/>
      <c r="R95" s="23">
        <f t="shared" si="80"/>
        <v>3</v>
      </c>
      <c r="S95" s="23">
        <f t="shared" si="74"/>
        <v>7.4</v>
      </c>
      <c r="T95" s="23">
        <f t="shared" si="75"/>
        <v>7.4</v>
      </c>
      <c r="U95" s="23">
        <f t="shared" si="76"/>
        <v>7.333333333333333</v>
      </c>
      <c r="V95" s="24">
        <f t="shared" si="77"/>
        <v>7.333333333333333</v>
      </c>
      <c r="W95" s="25">
        <v>10</v>
      </c>
      <c r="X95" s="25">
        <v>1</v>
      </c>
      <c r="Y95" s="26">
        <f t="shared" si="78"/>
        <v>24.299999999999997</v>
      </c>
      <c r="Z95" s="43"/>
      <c r="AA95" s="44"/>
    </row>
    <row r="96" spans="1:27" ht="18.75" customHeight="1" x14ac:dyDescent="0.2">
      <c r="A96" s="52"/>
      <c r="B96" s="55"/>
      <c r="C96" s="47"/>
      <c r="D96" s="17" t="s">
        <v>110</v>
      </c>
      <c r="E96" s="18"/>
      <c r="F96" s="18"/>
      <c r="G96" s="18"/>
      <c r="H96" s="18"/>
      <c r="I96" s="19">
        <f t="shared" si="69"/>
        <v>0</v>
      </c>
      <c r="J96" s="19">
        <f t="shared" si="70"/>
        <v>0</v>
      </c>
      <c r="K96" s="19">
        <f t="shared" si="71"/>
        <v>0</v>
      </c>
      <c r="L96" s="20">
        <f t="shared" si="72"/>
        <v>0</v>
      </c>
      <c r="M96" s="21">
        <f t="shared" si="73"/>
        <v>0</v>
      </c>
      <c r="N96" s="22"/>
      <c r="O96" s="22"/>
      <c r="P96" s="22"/>
      <c r="Q96" s="22"/>
      <c r="R96" s="23">
        <f t="shared" si="80"/>
        <v>0</v>
      </c>
      <c r="S96" s="23">
        <f t="shared" si="74"/>
        <v>0</v>
      </c>
      <c r="T96" s="23">
        <f t="shared" si="75"/>
        <v>0</v>
      </c>
      <c r="U96" s="23">
        <f t="shared" si="76"/>
        <v>0</v>
      </c>
      <c r="V96" s="24">
        <f t="shared" si="77"/>
        <v>0</v>
      </c>
      <c r="W96" s="25"/>
      <c r="X96" s="25"/>
      <c r="Y96" s="26">
        <f t="shared" si="78"/>
        <v>0</v>
      </c>
      <c r="Z96" s="43"/>
      <c r="AA96" s="44"/>
    </row>
    <row r="97" spans="1:27" ht="18.75" customHeight="1" x14ac:dyDescent="0.2">
      <c r="A97" s="50">
        <v>50</v>
      </c>
      <c r="B97" s="53" t="s">
        <v>65</v>
      </c>
      <c r="C97" s="45" t="s">
        <v>1</v>
      </c>
      <c r="D97" s="17" t="s">
        <v>80</v>
      </c>
      <c r="E97" s="18">
        <v>8.1999999999999993</v>
      </c>
      <c r="F97" s="18">
        <v>8.5</v>
      </c>
      <c r="G97" s="18">
        <v>8.3000000000000007</v>
      </c>
      <c r="H97" s="18"/>
      <c r="I97" s="19">
        <f t="shared" si="69"/>
        <v>3</v>
      </c>
      <c r="J97" s="19">
        <f t="shared" si="70"/>
        <v>8.3000000000000007</v>
      </c>
      <c r="K97" s="19">
        <f t="shared" si="71"/>
        <v>8.3000000000000007</v>
      </c>
      <c r="L97" s="20">
        <f t="shared" si="72"/>
        <v>8.3333333333333339</v>
      </c>
      <c r="M97" s="21">
        <f t="shared" si="73"/>
        <v>8.3333333333333339</v>
      </c>
      <c r="N97" s="22">
        <v>8.1</v>
      </c>
      <c r="O97" s="22">
        <v>7.4</v>
      </c>
      <c r="P97" s="22">
        <v>7.7</v>
      </c>
      <c r="Q97" s="22"/>
      <c r="R97" s="23">
        <f t="shared" si="80"/>
        <v>3</v>
      </c>
      <c r="S97" s="23">
        <f t="shared" si="74"/>
        <v>7.6999999999999993</v>
      </c>
      <c r="T97" s="23">
        <f t="shared" si="75"/>
        <v>7.6999999999999993</v>
      </c>
      <c r="U97" s="23">
        <f t="shared" si="76"/>
        <v>7.7333333333333334</v>
      </c>
      <c r="V97" s="24">
        <f t="shared" si="77"/>
        <v>7.7333333333333334</v>
      </c>
      <c r="W97" s="25">
        <v>9.4</v>
      </c>
      <c r="X97" s="25"/>
      <c r="Y97" s="26">
        <f t="shared" si="78"/>
        <v>25.466666666666669</v>
      </c>
      <c r="Z97" s="43">
        <f>Y97+Y98+Y99</f>
        <v>50.400000000000006</v>
      </c>
      <c r="AA97" s="44">
        <f t="shared" ref="AA97" si="84">IF(Z97&gt;0,RANK(Z97,$Z$67:$Z$105,0),0)</f>
        <v>10</v>
      </c>
    </row>
    <row r="98" spans="1:27" ht="18.75" customHeight="1" x14ac:dyDescent="0.2">
      <c r="A98" s="51"/>
      <c r="B98" s="54"/>
      <c r="C98" s="46"/>
      <c r="D98" s="17" t="s">
        <v>109</v>
      </c>
      <c r="E98" s="18">
        <v>7.8</v>
      </c>
      <c r="F98" s="18">
        <v>7.2</v>
      </c>
      <c r="G98" s="18">
        <v>8</v>
      </c>
      <c r="H98" s="18"/>
      <c r="I98" s="19">
        <f t="shared" si="69"/>
        <v>3</v>
      </c>
      <c r="J98" s="19">
        <f t="shared" si="70"/>
        <v>7.8000000000000007</v>
      </c>
      <c r="K98" s="19">
        <f t="shared" si="71"/>
        <v>7.8000000000000007</v>
      </c>
      <c r="L98" s="20">
        <f t="shared" si="72"/>
        <v>7.666666666666667</v>
      </c>
      <c r="M98" s="21">
        <f t="shared" si="73"/>
        <v>7.666666666666667</v>
      </c>
      <c r="N98" s="22">
        <v>7.4</v>
      </c>
      <c r="O98" s="22">
        <v>6.9</v>
      </c>
      <c r="P98" s="22">
        <v>7.5</v>
      </c>
      <c r="Q98" s="22"/>
      <c r="R98" s="23">
        <f t="shared" si="80"/>
        <v>3</v>
      </c>
      <c r="S98" s="23">
        <f t="shared" si="74"/>
        <v>7.4</v>
      </c>
      <c r="T98" s="23">
        <f t="shared" si="75"/>
        <v>7.4</v>
      </c>
      <c r="U98" s="23">
        <f t="shared" si="76"/>
        <v>7.2666666666666666</v>
      </c>
      <c r="V98" s="24">
        <f t="shared" si="77"/>
        <v>7.2666666666666666</v>
      </c>
      <c r="W98" s="25">
        <v>10</v>
      </c>
      <c r="X98" s="25"/>
      <c r="Y98" s="26">
        <f t="shared" si="78"/>
        <v>24.933333333333334</v>
      </c>
      <c r="Z98" s="43"/>
      <c r="AA98" s="44"/>
    </row>
    <row r="99" spans="1:27" ht="18.75" customHeight="1" x14ac:dyDescent="0.2">
      <c r="A99" s="52"/>
      <c r="B99" s="55"/>
      <c r="C99" s="47"/>
      <c r="D99" s="17" t="s">
        <v>110</v>
      </c>
      <c r="E99" s="18"/>
      <c r="F99" s="18"/>
      <c r="G99" s="18"/>
      <c r="H99" s="18"/>
      <c r="I99" s="19">
        <f t="shared" si="69"/>
        <v>0</v>
      </c>
      <c r="J99" s="19">
        <f t="shared" si="70"/>
        <v>0</v>
      </c>
      <c r="K99" s="19">
        <f t="shared" si="71"/>
        <v>0</v>
      </c>
      <c r="L99" s="20">
        <f t="shared" si="72"/>
        <v>0</v>
      </c>
      <c r="M99" s="21">
        <f t="shared" si="73"/>
        <v>0</v>
      </c>
      <c r="N99" s="22"/>
      <c r="O99" s="22"/>
      <c r="P99" s="22"/>
      <c r="Q99" s="22"/>
      <c r="R99" s="23">
        <f t="shared" si="80"/>
        <v>0</v>
      </c>
      <c r="S99" s="23">
        <f t="shared" si="74"/>
        <v>0</v>
      </c>
      <c r="T99" s="23">
        <f t="shared" si="75"/>
        <v>0</v>
      </c>
      <c r="U99" s="23">
        <f t="shared" si="76"/>
        <v>0</v>
      </c>
      <c r="V99" s="24">
        <f t="shared" si="77"/>
        <v>0</v>
      </c>
      <c r="W99" s="25"/>
      <c r="X99" s="25"/>
      <c r="Y99" s="26">
        <f t="shared" si="78"/>
        <v>0</v>
      </c>
      <c r="Z99" s="43"/>
      <c r="AA99" s="44"/>
    </row>
    <row r="100" spans="1:27" ht="18.75" customHeight="1" x14ac:dyDescent="0.2">
      <c r="A100" s="50">
        <v>51</v>
      </c>
      <c r="B100" s="53" t="s">
        <v>67</v>
      </c>
      <c r="C100" s="45" t="s">
        <v>85</v>
      </c>
      <c r="D100" s="17" t="s">
        <v>80</v>
      </c>
      <c r="E100" s="18">
        <v>8.5</v>
      </c>
      <c r="F100" s="18">
        <v>8.1</v>
      </c>
      <c r="G100" s="18">
        <v>8.4</v>
      </c>
      <c r="H100" s="18"/>
      <c r="I100" s="19">
        <f t="shared" si="69"/>
        <v>3</v>
      </c>
      <c r="J100" s="19">
        <f t="shared" si="70"/>
        <v>8.3999999999999986</v>
      </c>
      <c r="K100" s="19">
        <f t="shared" si="71"/>
        <v>8.3999999999999986</v>
      </c>
      <c r="L100" s="20">
        <f t="shared" si="72"/>
        <v>8.3333333333333339</v>
      </c>
      <c r="M100" s="21">
        <f t="shared" si="73"/>
        <v>8.3333333333333339</v>
      </c>
      <c r="N100" s="22">
        <v>8.3000000000000007</v>
      </c>
      <c r="O100" s="22">
        <v>7.8</v>
      </c>
      <c r="P100" s="22">
        <v>7.6</v>
      </c>
      <c r="Q100" s="22"/>
      <c r="R100" s="23">
        <f t="shared" si="80"/>
        <v>3</v>
      </c>
      <c r="S100" s="23">
        <f t="shared" si="74"/>
        <v>7.8000000000000025</v>
      </c>
      <c r="T100" s="23">
        <f t="shared" si="75"/>
        <v>7.8000000000000025</v>
      </c>
      <c r="U100" s="23">
        <f t="shared" si="76"/>
        <v>7.9000000000000012</v>
      </c>
      <c r="V100" s="24">
        <f t="shared" si="77"/>
        <v>7.9000000000000012</v>
      </c>
      <c r="W100" s="25">
        <v>10</v>
      </c>
      <c r="X100" s="25"/>
      <c r="Y100" s="26">
        <f t="shared" si="78"/>
        <v>26.233333333333334</v>
      </c>
      <c r="Z100" s="43">
        <f>Y100+Y101+Y102</f>
        <v>77.933333333333337</v>
      </c>
      <c r="AA100" s="44">
        <f t="shared" ref="AA100" si="85">IF(Z100&gt;0,RANK(Z100,$Z$67:$Z$105,0),0)</f>
        <v>5</v>
      </c>
    </row>
    <row r="101" spans="1:27" ht="18.75" customHeight="1" x14ac:dyDescent="0.2">
      <c r="A101" s="51"/>
      <c r="B101" s="54"/>
      <c r="C101" s="46"/>
      <c r="D101" s="17" t="s">
        <v>109</v>
      </c>
      <c r="E101" s="18">
        <v>8.1999999999999993</v>
      </c>
      <c r="F101" s="18">
        <v>8.3000000000000007</v>
      </c>
      <c r="G101" s="18">
        <v>8.1</v>
      </c>
      <c r="H101" s="18"/>
      <c r="I101" s="19">
        <f t="shared" si="69"/>
        <v>3</v>
      </c>
      <c r="J101" s="19">
        <f t="shared" si="70"/>
        <v>8.2000000000000028</v>
      </c>
      <c r="K101" s="19">
        <f t="shared" si="71"/>
        <v>8.2000000000000028</v>
      </c>
      <c r="L101" s="20">
        <f t="shared" si="72"/>
        <v>8.2000000000000011</v>
      </c>
      <c r="M101" s="21">
        <f t="shared" si="73"/>
        <v>8.2000000000000011</v>
      </c>
      <c r="N101" s="22">
        <v>7.9</v>
      </c>
      <c r="O101" s="22">
        <v>7.6</v>
      </c>
      <c r="P101" s="22">
        <v>7.6</v>
      </c>
      <c r="Q101" s="22"/>
      <c r="R101" s="23">
        <f t="shared" si="80"/>
        <v>3</v>
      </c>
      <c r="S101" s="23">
        <f t="shared" si="74"/>
        <v>7.6000000000000014</v>
      </c>
      <c r="T101" s="23">
        <f t="shared" si="75"/>
        <v>7.6000000000000014</v>
      </c>
      <c r="U101" s="23">
        <f t="shared" si="76"/>
        <v>7.7</v>
      </c>
      <c r="V101" s="24">
        <f t="shared" si="77"/>
        <v>7.7</v>
      </c>
      <c r="W101" s="25">
        <v>10</v>
      </c>
      <c r="X101" s="25"/>
      <c r="Y101" s="26">
        <f t="shared" si="78"/>
        <v>25.900000000000002</v>
      </c>
      <c r="Z101" s="43"/>
      <c r="AA101" s="44"/>
    </row>
    <row r="102" spans="1:27" ht="18.75" customHeight="1" x14ac:dyDescent="0.2">
      <c r="A102" s="52"/>
      <c r="B102" s="55"/>
      <c r="C102" s="47"/>
      <c r="D102" s="17" t="s">
        <v>110</v>
      </c>
      <c r="E102" s="18">
        <v>7.8</v>
      </c>
      <c r="F102" s="18">
        <v>8.4</v>
      </c>
      <c r="G102" s="18">
        <v>8.6</v>
      </c>
      <c r="H102" s="18"/>
      <c r="I102" s="19">
        <f t="shared" si="69"/>
        <v>3</v>
      </c>
      <c r="J102" s="19">
        <f t="shared" si="70"/>
        <v>8.3999999999999986</v>
      </c>
      <c r="K102" s="19">
        <f t="shared" si="71"/>
        <v>8.3999999999999986</v>
      </c>
      <c r="L102" s="20">
        <f t="shared" si="72"/>
        <v>8.2666666666666657</v>
      </c>
      <c r="M102" s="21">
        <f t="shared" si="73"/>
        <v>8.2666666666666657</v>
      </c>
      <c r="N102" s="22">
        <v>7.6</v>
      </c>
      <c r="O102" s="22">
        <v>7.5</v>
      </c>
      <c r="P102" s="22">
        <v>7.5</v>
      </c>
      <c r="Q102" s="22"/>
      <c r="R102" s="23">
        <f t="shared" si="80"/>
        <v>3</v>
      </c>
      <c r="S102" s="23">
        <f t="shared" si="74"/>
        <v>7.5000000000000018</v>
      </c>
      <c r="T102" s="23">
        <f t="shared" si="75"/>
        <v>7.5000000000000018</v>
      </c>
      <c r="U102" s="23">
        <f t="shared" si="76"/>
        <v>7.5333333333333341</v>
      </c>
      <c r="V102" s="24">
        <f t="shared" si="77"/>
        <v>7.5333333333333341</v>
      </c>
      <c r="W102" s="25">
        <v>10</v>
      </c>
      <c r="X102" s="25"/>
      <c r="Y102" s="26">
        <f t="shared" si="78"/>
        <v>25.8</v>
      </c>
      <c r="Z102" s="43"/>
      <c r="AA102" s="44"/>
    </row>
    <row r="103" spans="1:27" ht="18.75" customHeight="1" x14ac:dyDescent="0.2">
      <c r="A103" s="50">
        <v>53</v>
      </c>
      <c r="B103" s="53" t="s">
        <v>48</v>
      </c>
      <c r="C103" s="45" t="s">
        <v>0</v>
      </c>
      <c r="D103" s="17" t="s">
        <v>80</v>
      </c>
      <c r="E103" s="18">
        <v>7.8</v>
      </c>
      <c r="F103" s="18">
        <v>8.4</v>
      </c>
      <c r="G103" s="18">
        <v>8.3000000000000007</v>
      </c>
      <c r="H103" s="18"/>
      <c r="I103" s="19">
        <f t="shared" ref="I103:I105" si="86">COUNT(E103:H103)</f>
        <v>3</v>
      </c>
      <c r="J103" s="19">
        <f t="shared" ref="J103:J105" si="87">SUM(E103:H103)-(MAX(E103:H103)+MIN(E103:H103))</f>
        <v>8.3000000000000007</v>
      </c>
      <c r="K103" s="19">
        <f t="shared" ref="K103:K105" si="88">(J103/(I103-2))</f>
        <v>8.3000000000000007</v>
      </c>
      <c r="L103" s="20">
        <f t="shared" ref="L103:L105" si="89">IF(I103&gt;0,SUM(E103:H103)/I103,0)</f>
        <v>8.1666666666666661</v>
      </c>
      <c r="M103" s="21">
        <f t="shared" ref="M103:M105" si="90">IF(I103=4,K103,L103)</f>
        <v>8.1666666666666661</v>
      </c>
      <c r="N103" s="22">
        <v>8</v>
      </c>
      <c r="O103" s="22">
        <v>8.1999999999999993</v>
      </c>
      <c r="P103" s="22">
        <v>8.1999999999999993</v>
      </c>
      <c r="Q103" s="22"/>
      <c r="R103" s="23">
        <f t="shared" ref="R103:R105" si="91">COUNT(N103:Q103)</f>
        <v>3</v>
      </c>
      <c r="S103" s="23">
        <f t="shared" ref="S103:S105" si="92">SUM(N103:Q103)-(MAX(N103:Q103)+MIN(N103:Q103))</f>
        <v>8.1999999999999993</v>
      </c>
      <c r="T103" s="23">
        <f t="shared" ref="T103:T105" si="93">S103/(R103-2)</f>
        <v>8.1999999999999993</v>
      </c>
      <c r="U103" s="23">
        <f t="shared" ref="U103:U105" si="94">IF(R103&gt;0,SUM(N103:Q103)/R103,0)</f>
        <v>8.1333333333333329</v>
      </c>
      <c r="V103" s="24">
        <f t="shared" ref="V103:V105" si="95">IF(R103=4,T103,U103)</f>
        <v>8.1333333333333329</v>
      </c>
      <c r="W103" s="25">
        <v>10</v>
      </c>
      <c r="X103" s="25"/>
      <c r="Y103" s="26">
        <f t="shared" ref="Y103:Y105" si="96">SUM(M103+V103+W103-X103)</f>
        <v>26.299999999999997</v>
      </c>
      <c r="Z103" s="43">
        <f>Y103+Y104+Y105</f>
        <v>77.666666666666657</v>
      </c>
      <c r="AA103" s="44">
        <f>IF(Z103&gt;0,RANK(Z103,$Z$67:$Z$105,0),0)</f>
        <v>7</v>
      </c>
    </row>
    <row r="104" spans="1:27" ht="18.75" customHeight="1" x14ac:dyDescent="0.2">
      <c r="A104" s="51"/>
      <c r="B104" s="54"/>
      <c r="C104" s="46"/>
      <c r="D104" s="39" t="s">
        <v>109</v>
      </c>
      <c r="E104" s="18">
        <v>8.3000000000000007</v>
      </c>
      <c r="F104" s="18">
        <v>8.1</v>
      </c>
      <c r="G104" s="18">
        <v>8.1999999999999993</v>
      </c>
      <c r="H104" s="18"/>
      <c r="I104" s="19">
        <f t="shared" si="86"/>
        <v>3</v>
      </c>
      <c r="J104" s="19">
        <f t="shared" si="87"/>
        <v>8.1999999999999993</v>
      </c>
      <c r="K104" s="19">
        <f t="shared" si="88"/>
        <v>8.1999999999999993</v>
      </c>
      <c r="L104" s="20">
        <f t="shared" si="89"/>
        <v>8.1999999999999993</v>
      </c>
      <c r="M104" s="21">
        <f t="shared" si="90"/>
        <v>8.1999999999999993</v>
      </c>
      <c r="N104" s="22">
        <v>8</v>
      </c>
      <c r="O104" s="22">
        <v>7.8</v>
      </c>
      <c r="P104" s="22">
        <v>7.2</v>
      </c>
      <c r="Q104" s="22"/>
      <c r="R104" s="23">
        <f t="shared" si="91"/>
        <v>3</v>
      </c>
      <c r="S104" s="23">
        <f t="shared" si="92"/>
        <v>7.8000000000000007</v>
      </c>
      <c r="T104" s="23">
        <f t="shared" si="93"/>
        <v>7.8000000000000007</v>
      </c>
      <c r="U104" s="23">
        <f t="shared" si="94"/>
        <v>7.666666666666667</v>
      </c>
      <c r="V104" s="24">
        <f t="shared" si="95"/>
        <v>7.666666666666667</v>
      </c>
      <c r="W104" s="25">
        <v>10</v>
      </c>
      <c r="X104" s="25"/>
      <c r="Y104" s="26">
        <f t="shared" si="96"/>
        <v>25.866666666666667</v>
      </c>
      <c r="Z104" s="43"/>
      <c r="AA104" s="44"/>
    </row>
    <row r="105" spans="1:27" ht="18.75" customHeight="1" x14ac:dyDescent="0.2">
      <c r="A105" s="52"/>
      <c r="B105" s="55"/>
      <c r="C105" s="47"/>
      <c r="D105" s="17" t="s">
        <v>110</v>
      </c>
      <c r="E105" s="18">
        <v>8.3000000000000007</v>
      </c>
      <c r="F105" s="18">
        <v>7.6</v>
      </c>
      <c r="G105" s="18">
        <v>7</v>
      </c>
      <c r="H105" s="18"/>
      <c r="I105" s="19">
        <f t="shared" si="86"/>
        <v>3</v>
      </c>
      <c r="J105" s="19">
        <f t="shared" si="87"/>
        <v>7.5999999999999979</v>
      </c>
      <c r="K105" s="19">
        <f t="shared" si="88"/>
        <v>7.5999999999999979</v>
      </c>
      <c r="L105" s="20">
        <f t="shared" si="89"/>
        <v>7.6333333333333329</v>
      </c>
      <c r="M105" s="21">
        <f t="shared" si="90"/>
        <v>7.6333333333333329</v>
      </c>
      <c r="N105" s="22">
        <v>7.2</v>
      </c>
      <c r="O105" s="22">
        <v>8.1999999999999993</v>
      </c>
      <c r="P105" s="22">
        <v>8.1999999999999993</v>
      </c>
      <c r="Q105" s="22"/>
      <c r="R105" s="23">
        <f t="shared" si="91"/>
        <v>3</v>
      </c>
      <c r="S105" s="23">
        <f t="shared" si="92"/>
        <v>8.1999999999999993</v>
      </c>
      <c r="T105" s="23">
        <f t="shared" si="93"/>
        <v>8.1999999999999993</v>
      </c>
      <c r="U105" s="23">
        <f t="shared" si="94"/>
        <v>7.8666666666666663</v>
      </c>
      <c r="V105" s="24">
        <f t="shared" si="95"/>
        <v>7.8666666666666663</v>
      </c>
      <c r="W105" s="25">
        <v>10</v>
      </c>
      <c r="X105" s="25"/>
      <c r="Y105" s="26">
        <f t="shared" si="96"/>
        <v>25.5</v>
      </c>
      <c r="Z105" s="43"/>
      <c r="AA105" s="44"/>
    </row>
    <row r="106" spans="1:27" ht="18.75" customHeight="1" x14ac:dyDescent="0.2">
      <c r="A106" s="8">
        <v>52</v>
      </c>
      <c r="B106" s="9" t="s">
        <v>78</v>
      </c>
      <c r="C106" s="9" t="s">
        <v>72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18.75" customHeight="1" x14ac:dyDescent="0.2">
      <c r="A107" s="5"/>
      <c r="B107" s="4" t="s">
        <v>7</v>
      </c>
      <c r="C107" s="5"/>
      <c r="D107" s="11" t="s">
        <v>87</v>
      </c>
      <c r="E107" s="12" t="s">
        <v>88</v>
      </c>
      <c r="F107" s="12" t="s">
        <v>89</v>
      </c>
      <c r="G107" s="12" t="s">
        <v>90</v>
      </c>
      <c r="H107" s="12" t="s">
        <v>91</v>
      </c>
      <c r="I107" s="12" t="s">
        <v>92</v>
      </c>
      <c r="J107" s="12" t="s">
        <v>93</v>
      </c>
      <c r="K107" s="13" t="s">
        <v>94</v>
      </c>
      <c r="L107" s="12" t="s">
        <v>95</v>
      </c>
      <c r="M107" s="14" t="s">
        <v>96</v>
      </c>
      <c r="N107" s="15" t="s">
        <v>97</v>
      </c>
      <c r="O107" s="15" t="s">
        <v>98</v>
      </c>
      <c r="P107" s="15" t="s">
        <v>99</v>
      </c>
      <c r="Q107" s="15" t="s">
        <v>100</v>
      </c>
      <c r="R107" s="15" t="s">
        <v>92</v>
      </c>
      <c r="S107" s="15" t="s">
        <v>101</v>
      </c>
      <c r="T107" s="15" t="s">
        <v>94</v>
      </c>
      <c r="U107" s="15" t="s">
        <v>108</v>
      </c>
      <c r="V107" s="14" t="s">
        <v>102</v>
      </c>
      <c r="W107" s="15" t="s">
        <v>103</v>
      </c>
      <c r="X107" s="15" t="s">
        <v>104</v>
      </c>
      <c r="Y107" s="14" t="s">
        <v>105</v>
      </c>
      <c r="Z107" s="14" t="s">
        <v>111</v>
      </c>
      <c r="AA107" s="16" t="s">
        <v>106</v>
      </c>
    </row>
    <row r="108" spans="1:27" ht="18.75" customHeight="1" x14ac:dyDescent="0.2">
      <c r="A108" s="50">
        <v>60</v>
      </c>
      <c r="B108" s="45" t="s">
        <v>37</v>
      </c>
      <c r="C108" s="45" t="s">
        <v>32</v>
      </c>
      <c r="D108" s="17" t="s">
        <v>80</v>
      </c>
      <c r="E108" s="18">
        <v>8.8000000000000007</v>
      </c>
      <c r="F108" s="18">
        <v>8.8000000000000007</v>
      </c>
      <c r="G108" s="18">
        <v>8.5</v>
      </c>
      <c r="H108" s="18"/>
      <c r="I108" s="19">
        <f t="shared" ref="I108:I110" si="97">COUNT(E108:H108)</f>
        <v>3</v>
      </c>
      <c r="J108" s="19">
        <f t="shared" ref="J108:J110" si="98">SUM(E108:H108)-(MAX(E108:H108)+MIN(E108:H108))</f>
        <v>8.8000000000000007</v>
      </c>
      <c r="K108" s="19">
        <f t="shared" ref="K108:K110" si="99">(J108/(I108-2))</f>
        <v>8.8000000000000007</v>
      </c>
      <c r="L108" s="20">
        <f t="shared" ref="L108:L110" si="100">IF(I108&gt;0,SUM(E108:H108)/I108,0)</f>
        <v>8.7000000000000011</v>
      </c>
      <c r="M108" s="21">
        <f t="shared" ref="M108:M110" si="101">IF(I108=4,K108,L108)</f>
        <v>8.7000000000000011</v>
      </c>
      <c r="N108" s="22">
        <v>8.6999999999999993</v>
      </c>
      <c r="O108" s="22">
        <v>8.6999999999999993</v>
      </c>
      <c r="P108" s="22">
        <v>8.6</v>
      </c>
      <c r="Q108" s="22"/>
      <c r="R108" s="23">
        <f>COUNT(N108:Q108)</f>
        <v>3</v>
      </c>
      <c r="S108" s="23">
        <f t="shared" ref="S108:S110" si="102">SUM(N108:Q108)-(MAX(N108:Q108)+MIN(N108:Q108))</f>
        <v>8.7000000000000028</v>
      </c>
      <c r="T108" s="23">
        <f t="shared" ref="T108:T110" si="103">S108/(R108-2)</f>
        <v>8.7000000000000028</v>
      </c>
      <c r="U108" s="23">
        <f t="shared" ref="U108:U110" si="104">IF(R108&gt;0,SUM(N108:Q108)/R108,0)</f>
        <v>8.6666666666666661</v>
      </c>
      <c r="V108" s="24">
        <f t="shared" ref="V108:V110" si="105">IF(R108=4,T108,U108)</f>
        <v>8.6666666666666661</v>
      </c>
      <c r="W108" s="25">
        <v>10</v>
      </c>
      <c r="X108" s="25"/>
      <c r="Y108" s="26">
        <f t="shared" ref="Y108:Y110" si="106">SUM(M108+V108+W108-X108)</f>
        <v>27.366666666666667</v>
      </c>
      <c r="Z108" s="43">
        <f>Y108+Y109+Y110</f>
        <v>80.866666666666674</v>
      </c>
      <c r="AA108" s="44">
        <f>IF(Z108&gt;0,RANK(Z108,$Z$108:$Z$110,0),0)</f>
        <v>1</v>
      </c>
    </row>
    <row r="109" spans="1:27" ht="18.75" customHeight="1" x14ac:dyDescent="0.2">
      <c r="A109" s="51"/>
      <c r="B109" s="46"/>
      <c r="C109" s="46"/>
      <c r="D109" s="17" t="s">
        <v>109</v>
      </c>
      <c r="E109" s="18">
        <v>8.3000000000000007</v>
      </c>
      <c r="F109" s="18">
        <v>8</v>
      </c>
      <c r="G109" s="18">
        <v>7.9</v>
      </c>
      <c r="H109" s="18"/>
      <c r="I109" s="19">
        <f t="shared" si="97"/>
        <v>3</v>
      </c>
      <c r="J109" s="19">
        <f t="shared" si="98"/>
        <v>8</v>
      </c>
      <c r="K109" s="19">
        <f t="shared" si="99"/>
        <v>8</v>
      </c>
      <c r="L109" s="20">
        <f t="shared" si="100"/>
        <v>8.0666666666666682</v>
      </c>
      <c r="M109" s="21">
        <f t="shared" si="101"/>
        <v>8.0666666666666682</v>
      </c>
      <c r="N109" s="22">
        <v>8.1</v>
      </c>
      <c r="O109" s="22">
        <v>8.6</v>
      </c>
      <c r="P109" s="22">
        <v>8</v>
      </c>
      <c r="Q109" s="22"/>
      <c r="R109" s="23">
        <f t="shared" ref="R109:R110" si="107">COUNT(N109:Q109)</f>
        <v>3</v>
      </c>
      <c r="S109" s="23">
        <f t="shared" si="102"/>
        <v>8.0999999999999979</v>
      </c>
      <c r="T109" s="23">
        <f t="shared" si="103"/>
        <v>8.0999999999999979</v>
      </c>
      <c r="U109" s="23">
        <f t="shared" si="104"/>
        <v>8.2333333333333325</v>
      </c>
      <c r="V109" s="24">
        <f t="shared" si="105"/>
        <v>8.2333333333333325</v>
      </c>
      <c r="W109" s="25">
        <v>10</v>
      </c>
      <c r="X109" s="25"/>
      <c r="Y109" s="26">
        <f t="shared" si="106"/>
        <v>26.3</v>
      </c>
      <c r="Z109" s="43"/>
      <c r="AA109" s="44"/>
    </row>
    <row r="110" spans="1:27" ht="18.75" customHeight="1" x14ac:dyDescent="0.2">
      <c r="A110" s="52"/>
      <c r="B110" s="47"/>
      <c r="C110" s="47"/>
      <c r="D110" s="17" t="s">
        <v>110</v>
      </c>
      <c r="E110" s="18">
        <v>8.4</v>
      </c>
      <c r="F110" s="18">
        <v>8.9</v>
      </c>
      <c r="G110" s="18">
        <v>8.5</v>
      </c>
      <c r="H110" s="18"/>
      <c r="I110" s="19">
        <f t="shared" si="97"/>
        <v>3</v>
      </c>
      <c r="J110" s="19">
        <f t="shared" si="98"/>
        <v>8.5</v>
      </c>
      <c r="K110" s="19">
        <f t="shared" si="99"/>
        <v>8.5</v>
      </c>
      <c r="L110" s="20">
        <f t="shared" si="100"/>
        <v>8.6</v>
      </c>
      <c r="M110" s="21">
        <f t="shared" si="101"/>
        <v>8.6</v>
      </c>
      <c r="N110" s="22">
        <v>8.6999999999999993</v>
      </c>
      <c r="O110" s="22">
        <v>8.6999999999999993</v>
      </c>
      <c r="P110" s="22">
        <v>8.4</v>
      </c>
      <c r="Q110" s="22"/>
      <c r="R110" s="23">
        <f t="shared" si="107"/>
        <v>3</v>
      </c>
      <c r="S110" s="23">
        <f t="shared" si="102"/>
        <v>8.6999999999999957</v>
      </c>
      <c r="T110" s="23">
        <f t="shared" si="103"/>
        <v>8.6999999999999957</v>
      </c>
      <c r="U110" s="23">
        <f t="shared" si="104"/>
        <v>8.6</v>
      </c>
      <c r="V110" s="24">
        <f t="shared" si="105"/>
        <v>8.6</v>
      </c>
      <c r="W110" s="25">
        <v>10</v>
      </c>
      <c r="X110" s="25"/>
      <c r="Y110" s="26">
        <f t="shared" si="106"/>
        <v>27.2</v>
      </c>
      <c r="Z110" s="43"/>
      <c r="AA110" s="44"/>
    </row>
    <row r="111" spans="1:27" ht="19.5" customHeight="1" x14ac:dyDescent="0.2">
      <c r="A111" s="2"/>
      <c r="B111" s="3" t="s">
        <v>8</v>
      </c>
      <c r="C111" s="2"/>
      <c r="D111" s="11" t="s">
        <v>87</v>
      </c>
      <c r="E111" s="12" t="s">
        <v>88</v>
      </c>
      <c r="F111" s="12" t="s">
        <v>89</v>
      </c>
      <c r="G111" s="12" t="s">
        <v>90</v>
      </c>
      <c r="H111" s="12" t="s">
        <v>91</v>
      </c>
      <c r="I111" s="12" t="s">
        <v>92</v>
      </c>
      <c r="J111" s="12" t="s">
        <v>93</v>
      </c>
      <c r="K111" s="13" t="s">
        <v>94</v>
      </c>
      <c r="L111" s="12" t="s">
        <v>95</v>
      </c>
      <c r="M111" s="14" t="s">
        <v>96</v>
      </c>
      <c r="N111" s="15" t="s">
        <v>97</v>
      </c>
      <c r="O111" s="15" t="s">
        <v>98</v>
      </c>
      <c r="P111" s="15" t="s">
        <v>99</v>
      </c>
      <c r="Q111" s="15" t="s">
        <v>100</v>
      </c>
      <c r="R111" s="15" t="s">
        <v>92</v>
      </c>
      <c r="S111" s="15" t="s">
        <v>101</v>
      </c>
      <c r="T111" s="15" t="s">
        <v>94</v>
      </c>
      <c r="U111" s="15" t="s">
        <v>108</v>
      </c>
      <c r="V111" s="14" t="s">
        <v>102</v>
      </c>
      <c r="W111" s="15" t="s">
        <v>103</v>
      </c>
      <c r="X111" s="15" t="s">
        <v>104</v>
      </c>
      <c r="Y111" s="14" t="s">
        <v>105</v>
      </c>
      <c r="Z111" s="14" t="s">
        <v>111</v>
      </c>
      <c r="AA111" s="16" t="s">
        <v>106</v>
      </c>
    </row>
    <row r="112" spans="1:27" ht="18.75" customHeight="1" x14ac:dyDescent="0.2">
      <c r="A112" s="50">
        <v>70</v>
      </c>
      <c r="B112" s="53" t="s">
        <v>34</v>
      </c>
      <c r="C112" s="45" t="s">
        <v>32</v>
      </c>
      <c r="D112" s="17" t="s">
        <v>80</v>
      </c>
      <c r="E112" s="18">
        <v>9.1999999999999993</v>
      </c>
      <c r="F112" s="18">
        <v>9.1999999999999993</v>
      </c>
      <c r="G112" s="18">
        <v>9.1999999999999993</v>
      </c>
      <c r="H112" s="18"/>
      <c r="I112" s="19">
        <f t="shared" ref="I112:I114" si="108">COUNT(E112:H112)</f>
        <v>3</v>
      </c>
      <c r="J112" s="19">
        <f t="shared" ref="J112:J114" si="109">SUM(E112:H112)-(MAX(E112:H112)+MIN(E112:H112))</f>
        <v>9.1999999999999993</v>
      </c>
      <c r="K112" s="19">
        <f t="shared" ref="K112:K114" si="110">(J112/(I112-2))</f>
        <v>9.1999999999999993</v>
      </c>
      <c r="L112" s="20">
        <f t="shared" ref="L112:L114" si="111">IF(I112&gt;0,SUM(E112:H112)/I112,0)</f>
        <v>9.1999999999999993</v>
      </c>
      <c r="M112" s="21">
        <f t="shared" ref="M112:M114" si="112">IF(I112=4,K112,L112)</f>
        <v>9.1999999999999993</v>
      </c>
      <c r="N112" s="22">
        <v>9.1999999999999993</v>
      </c>
      <c r="O112" s="22">
        <v>8.6999999999999993</v>
      </c>
      <c r="P112" s="22">
        <v>9.3000000000000007</v>
      </c>
      <c r="Q112" s="22"/>
      <c r="R112" s="23">
        <f>COUNT(N112:Q112)</f>
        <v>3</v>
      </c>
      <c r="S112" s="23">
        <f t="shared" ref="S112:S114" si="113">SUM(N112:Q112)-(MAX(N112:Q112)+MIN(N112:Q112))</f>
        <v>9.1999999999999993</v>
      </c>
      <c r="T112" s="23">
        <f t="shared" ref="T112:T114" si="114">S112/(R112-2)</f>
        <v>9.1999999999999993</v>
      </c>
      <c r="U112" s="23">
        <f t="shared" ref="U112:U114" si="115">IF(R112&gt;0,SUM(N112:Q112)/R112,0)</f>
        <v>9.0666666666666664</v>
      </c>
      <c r="V112" s="24">
        <f t="shared" ref="V112:V114" si="116">IF(R112=4,T112,U112)</f>
        <v>9.0666666666666664</v>
      </c>
      <c r="W112" s="25">
        <v>10</v>
      </c>
      <c r="X112" s="25"/>
      <c r="Y112" s="26">
        <f t="shared" ref="Y112:Y114" si="117">SUM(M112+V112+W112-X112)</f>
        <v>28.266666666666666</v>
      </c>
      <c r="Z112" s="43">
        <f>Y112+Y113+Y114</f>
        <v>83.2</v>
      </c>
      <c r="AA112" s="44">
        <f>IF(Z112&gt;0,RANK(Z112,$Z$112:$Z$120,0),0)</f>
        <v>1</v>
      </c>
    </row>
    <row r="113" spans="1:27" ht="18.75" customHeight="1" x14ac:dyDescent="0.2">
      <c r="A113" s="51"/>
      <c r="B113" s="54"/>
      <c r="C113" s="46"/>
      <c r="D113" s="17" t="s">
        <v>109</v>
      </c>
      <c r="E113" s="18">
        <v>8.6</v>
      </c>
      <c r="F113" s="18">
        <v>8.6999999999999993</v>
      </c>
      <c r="G113" s="18">
        <v>8.6999999999999993</v>
      </c>
      <c r="H113" s="18"/>
      <c r="I113" s="19">
        <f t="shared" si="108"/>
        <v>3</v>
      </c>
      <c r="J113" s="19">
        <f t="shared" si="109"/>
        <v>8.6999999999999993</v>
      </c>
      <c r="K113" s="19">
        <f t="shared" si="110"/>
        <v>8.6999999999999993</v>
      </c>
      <c r="L113" s="20">
        <f t="shared" si="111"/>
        <v>8.6666666666666661</v>
      </c>
      <c r="M113" s="21">
        <f t="shared" si="112"/>
        <v>8.6666666666666661</v>
      </c>
      <c r="N113" s="22">
        <v>8.8000000000000007</v>
      </c>
      <c r="O113" s="22">
        <v>8.6999999999999993</v>
      </c>
      <c r="P113" s="22">
        <v>8.6999999999999993</v>
      </c>
      <c r="Q113" s="22"/>
      <c r="R113" s="23">
        <f t="shared" ref="R113:R115" si="118">COUNT(N113:Q113)</f>
        <v>3</v>
      </c>
      <c r="S113" s="23">
        <f t="shared" si="113"/>
        <v>8.6999999999999993</v>
      </c>
      <c r="T113" s="23">
        <f t="shared" si="114"/>
        <v>8.6999999999999993</v>
      </c>
      <c r="U113" s="23">
        <f t="shared" si="115"/>
        <v>8.7333333333333325</v>
      </c>
      <c r="V113" s="24">
        <f t="shared" si="116"/>
        <v>8.7333333333333325</v>
      </c>
      <c r="W113" s="25">
        <v>10</v>
      </c>
      <c r="X113" s="25"/>
      <c r="Y113" s="26">
        <f t="shared" si="117"/>
        <v>27.4</v>
      </c>
      <c r="Z113" s="43"/>
      <c r="AA113" s="44"/>
    </row>
    <row r="114" spans="1:27" ht="18.75" customHeight="1" x14ac:dyDescent="0.2">
      <c r="A114" s="52"/>
      <c r="B114" s="55"/>
      <c r="C114" s="47"/>
      <c r="D114" s="17" t="s">
        <v>107</v>
      </c>
      <c r="E114" s="18">
        <v>9</v>
      </c>
      <c r="F114" s="18">
        <v>8.6</v>
      </c>
      <c r="G114" s="18">
        <v>8.3000000000000007</v>
      </c>
      <c r="H114" s="18"/>
      <c r="I114" s="19">
        <f t="shared" si="108"/>
        <v>3</v>
      </c>
      <c r="J114" s="19">
        <f t="shared" si="109"/>
        <v>8.6000000000000014</v>
      </c>
      <c r="K114" s="19">
        <f t="shared" si="110"/>
        <v>8.6000000000000014</v>
      </c>
      <c r="L114" s="20">
        <f t="shared" si="111"/>
        <v>8.6333333333333346</v>
      </c>
      <c r="M114" s="21">
        <f t="shared" si="112"/>
        <v>8.6333333333333346</v>
      </c>
      <c r="N114" s="22">
        <v>8.9</v>
      </c>
      <c r="O114" s="22">
        <v>9</v>
      </c>
      <c r="P114" s="22">
        <v>8.8000000000000007</v>
      </c>
      <c r="Q114" s="22"/>
      <c r="R114" s="23">
        <f t="shared" si="118"/>
        <v>3</v>
      </c>
      <c r="S114" s="23">
        <f t="shared" si="113"/>
        <v>8.8999999999999986</v>
      </c>
      <c r="T114" s="23">
        <f t="shared" si="114"/>
        <v>8.8999999999999986</v>
      </c>
      <c r="U114" s="23">
        <f t="shared" si="115"/>
        <v>8.9</v>
      </c>
      <c r="V114" s="24">
        <f t="shared" si="116"/>
        <v>8.9</v>
      </c>
      <c r="W114" s="25">
        <v>10</v>
      </c>
      <c r="X114" s="25"/>
      <c r="Y114" s="26">
        <f t="shared" si="117"/>
        <v>27.533333333333335</v>
      </c>
      <c r="Z114" s="43"/>
      <c r="AA114" s="44"/>
    </row>
    <row r="115" spans="1:27" ht="18.75" customHeight="1" x14ac:dyDescent="0.2">
      <c r="A115" s="50">
        <v>71</v>
      </c>
      <c r="B115" s="53" t="s">
        <v>73</v>
      </c>
      <c r="C115" s="45" t="s">
        <v>72</v>
      </c>
      <c r="D115" s="17" t="s">
        <v>80</v>
      </c>
      <c r="E115" s="18">
        <v>8.6</v>
      </c>
      <c r="F115" s="18">
        <v>8.4</v>
      </c>
      <c r="G115" s="18">
        <v>8.3000000000000007</v>
      </c>
      <c r="H115" s="18"/>
      <c r="I115" s="19">
        <f t="shared" ref="I115:I120" si="119">COUNT(E115:H115)</f>
        <v>3</v>
      </c>
      <c r="J115" s="19">
        <f t="shared" ref="J115:J120" si="120">SUM(E115:H115)-(MAX(E115:H115)+MIN(E115:H115))</f>
        <v>8.4000000000000021</v>
      </c>
      <c r="K115" s="19">
        <f t="shared" ref="K115:K120" si="121">(J115/(I115-2))</f>
        <v>8.4000000000000021</v>
      </c>
      <c r="L115" s="20">
        <f t="shared" ref="L115:L120" si="122">IF(I115&gt;0,SUM(E115:H115)/I115,0)</f>
        <v>8.4333333333333336</v>
      </c>
      <c r="M115" s="21">
        <f t="shared" ref="M115:M120" si="123">IF(I115=4,K115,L115)</f>
        <v>8.4333333333333336</v>
      </c>
      <c r="N115" s="22">
        <v>8</v>
      </c>
      <c r="O115" s="22">
        <v>8</v>
      </c>
      <c r="P115" s="22">
        <v>8.6999999999999993</v>
      </c>
      <c r="Q115" s="22"/>
      <c r="R115" s="23">
        <f t="shared" si="118"/>
        <v>3</v>
      </c>
      <c r="S115" s="23">
        <f t="shared" ref="S115:S120" si="124">SUM(N115:Q115)-(MAX(N115:Q115)+MIN(N115:Q115))</f>
        <v>8</v>
      </c>
      <c r="T115" s="23">
        <f t="shared" ref="T115:T120" si="125">S115/(R115-2)</f>
        <v>8</v>
      </c>
      <c r="U115" s="23">
        <f t="shared" ref="U115:U120" si="126">IF(R115&gt;0,SUM(N115:Q115)/R115,0)</f>
        <v>8.2333333333333325</v>
      </c>
      <c r="V115" s="24">
        <f t="shared" ref="V115:V120" si="127">IF(R115=4,T115,U115)</f>
        <v>8.2333333333333325</v>
      </c>
      <c r="W115" s="25">
        <v>9.85</v>
      </c>
      <c r="X115" s="25">
        <v>0.6</v>
      </c>
      <c r="Y115" s="26">
        <f t="shared" ref="Y115:Y120" si="128">SUM(M115+V115+W115-X115)</f>
        <v>25.916666666666664</v>
      </c>
      <c r="Z115" s="43">
        <f t="shared" ref="Z115" si="129">Y115+Y116+Y117</f>
        <v>75.399999999999991</v>
      </c>
      <c r="AA115" s="44">
        <f t="shared" ref="AA115" si="130">IF(Z115&gt;0,RANK(Z115,$Z$112:$Z$120,0),0)</f>
        <v>2</v>
      </c>
    </row>
    <row r="116" spans="1:27" ht="18.75" customHeight="1" x14ac:dyDescent="0.2">
      <c r="A116" s="51"/>
      <c r="B116" s="54"/>
      <c r="C116" s="46"/>
      <c r="D116" s="17" t="s">
        <v>109</v>
      </c>
      <c r="E116" s="18">
        <v>6.2</v>
      </c>
      <c r="F116" s="18">
        <v>6.4</v>
      </c>
      <c r="G116" s="18">
        <v>6.7</v>
      </c>
      <c r="H116" s="18"/>
      <c r="I116" s="19">
        <f t="shared" si="119"/>
        <v>3</v>
      </c>
      <c r="J116" s="19">
        <f t="shared" si="120"/>
        <v>6.4</v>
      </c>
      <c r="K116" s="19">
        <f t="shared" si="121"/>
        <v>6.4</v>
      </c>
      <c r="L116" s="20">
        <f t="shared" si="122"/>
        <v>6.4333333333333336</v>
      </c>
      <c r="M116" s="21">
        <f t="shared" si="123"/>
        <v>6.4333333333333336</v>
      </c>
      <c r="N116" s="22">
        <v>7.1</v>
      </c>
      <c r="O116" s="22">
        <v>7.6</v>
      </c>
      <c r="P116" s="22">
        <v>7.7</v>
      </c>
      <c r="Q116" s="22"/>
      <c r="R116" s="23">
        <f t="shared" ref="R116:R120" si="131">COUNT(N116:Q116)</f>
        <v>3</v>
      </c>
      <c r="S116" s="23">
        <f t="shared" si="124"/>
        <v>7.5999999999999979</v>
      </c>
      <c r="T116" s="23">
        <f t="shared" si="125"/>
        <v>7.5999999999999979</v>
      </c>
      <c r="U116" s="23">
        <f t="shared" si="126"/>
        <v>7.4666666666666659</v>
      </c>
      <c r="V116" s="24">
        <f t="shared" si="127"/>
        <v>7.4666666666666659</v>
      </c>
      <c r="W116" s="25">
        <v>9.65</v>
      </c>
      <c r="X116" s="25"/>
      <c r="Y116" s="26">
        <f t="shared" si="128"/>
        <v>23.549999999999997</v>
      </c>
      <c r="Z116" s="43"/>
      <c r="AA116" s="44"/>
    </row>
    <row r="117" spans="1:27" ht="18.75" customHeight="1" x14ac:dyDescent="0.2">
      <c r="A117" s="52"/>
      <c r="B117" s="55"/>
      <c r="C117" s="47"/>
      <c r="D117" s="17" t="s">
        <v>107</v>
      </c>
      <c r="E117" s="18">
        <v>7.6</v>
      </c>
      <c r="F117" s="18">
        <v>7.5</v>
      </c>
      <c r="G117" s="18">
        <v>7.8</v>
      </c>
      <c r="H117" s="18"/>
      <c r="I117" s="19">
        <f t="shared" si="119"/>
        <v>3</v>
      </c>
      <c r="J117" s="19">
        <f t="shared" si="120"/>
        <v>7.5999999999999979</v>
      </c>
      <c r="K117" s="19">
        <f t="shared" si="121"/>
        <v>7.5999999999999979</v>
      </c>
      <c r="L117" s="20">
        <f t="shared" si="122"/>
        <v>7.6333333333333329</v>
      </c>
      <c r="M117" s="21">
        <f t="shared" si="123"/>
        <v>7.6333333333333329</v>
      </c>
      <c r="N117" s="22">
        <v>8.3000000000000007</v>
      </c>
      <c r="O117" s="22">
        <v>8.3000000000000007</v>
      </c>
      <c r="P117" s="22">
        <v>8.3000000000000007</v>
      </c>
      <c r="Q117" s="22"/>
      <c r="R117" s="23">
        <f t="shared" si="131"/>
        <v>3</v>
      </c>
      <c r="S117" s="23">
        <f t="shared" si="124"/>
        <v>8.3000000000000007</v>
      </c>
      <c r="T117" s="23">
        <f t="shared" si="125"/>
        <v>8.3000000000000007</v>
      </c>
      <c r="U117" s="23">
        <f t="shared" si="126"/>
        <v>8.3000000000000007</v>
      </c>
      <c r="V117" s="24">
        <f t="shared" si="127"/>
        <v>8.3000000000000007</v>
      </c>
      <c r="W117" s="25">
        <v>10</v>
      </c>
      <c r="X117" s="25"/>
      <c r="Y117" s="26">
        <f t="shared" si="128"/>
        <v>25.933333333333334</v>
      </c>
      <c r="Z117" s="43"/>
      <c r="AA117" s="44"/>
    </row>
    <row r="118" spans="1:27" ht="18.75" customHeight="1" x14ac:dyDescent="0.2">
      <c r="A118" s="50">
        <v>72</v>
      </c>
      <c r="B118" s="53" t="s">
        <v>55</v>
      </c>
      <c r="C118" s="45" t="s">
        <v>2</v>
      </c>
      <c r="D118" s="17" t="s">
        <v>80</v>
      </c>
      <c r="E118" s="18">
        <v>8.4</v>
      </c>
      <c r="F118" s="18">
        <v>8.8000000000000007</v>
      </c>
      <c r="G118" s="18">
        <v>8.5</v>
      </c>
      <c r="H118" s="18"/>
      <c r="I118" s="19">
        <f t="shared" si="119"/>
        <v>3</v>
      </c>
      <c r="J118" s="19">
        <f t="shared" si="120"/>
        <v>8.5</v>
      </c>
      <c r="K118" s="19">
        <f t="shared" si="121"/>
        <v>8.5</v>
      </c>
      <c r="L118" s="20">
        <f t="shared" si="122"/>
        <v>8.5666666666666682</v>
      </c>
      <c r="M118" s="21">
        <f t="shared" si="123"/>
        <v>8.5666666666666682</v>
      </c>
      <c r="N118" s="22">
        <v>8.5</v>
      </c>
      <c r="O118" s="22">
        <v>8.4</v>
      </c>
      <c r="P118" s="22">
        <v>8</v>
      </c>
      <c r="Q118" s="22"/>
      <c r="R118" s="23">
        <f t="shared" si="131"/>
        <v>3</v>
      </c>
      <c r="S118" s="23">
        <f t="shared" si="124"/>
        <v>8.3999999999999986</v>
      </c>
      <c r="T118" s="23">
        <f t="shared" si="125"/>
        <v>8.3999999999999986</v>
      </c>
      <c r="U118" s="23">
        <f t="shared" si="126"/>
        <v>8.2999999999999989</v>
      </c>
      <c r="V118" s="24">
        <f t="shared" si="127"/>
        <v>8.2999999999999989</v>
      </c>
      <c r="W118" s="25">
        <v>10</v>
      </c>
      <c r="X118" s="25"/>
      <c r="Y118" s="26">
        <f t="shared" si="128"/>
        <v>26.866666666666667</v>
      </c>
      <c r="Z118" s="43">
        <f t="shared" ref="Z118" si="132">Y118+Y119+Y120</f>
        <v>52.3</v>
      </c>
      <c r="AA118" s="44">
        <f t="shared" ref="AA118" si="133">IF(Z118&gt;0,RANK(Z118,$Z$112:$Z$120,0),0)</f>
        <v>3</v>
      </c>
    </row>
    <row r="119" spans="1:27" ht="18.75" customHeight="1" x14ac:dyDescent="0.2">
      <c r="A119" s="51"/>
      <c r="B119" s="54"/>
      <c r="C119" s="46"/>
      <c r="D119" s="39" t="s">
        <v>80</v>
      </c>
      <c r="E119" s="18">
        <v>7.9</v>
      </c>
      <c r="F119" s="18">
        <v>7.8</v>
      </c>
      <c r="G119" s="18">
        <v>8</v>
      </c>
      <c r="H119" s="18"/>
      <c r="I119" s="19">
        <f t="shared" si="119"/>
        <v>3</v>
      </c>
      <c r="J119" s="19">
        <f t="shared" si="120"/>
        <v>7.8999999999999986</v>
      </c>
      <c r="K119" s="19">
        <f t="shared" si="121"/>
        <v>7.8999999999999986</v>
      </c>
      <c r="L119" s="20">
        <f t="shared" si="122"/>
        <v>7.8999999999999995</v>
      </c>
      <c r="M119" s="21">
        <f t="shared" si="123"/>
        <v>7.8999999999999995</v>
      </c>
      <c r="N119" s="22">
        <v>8.1999999999999993</v>
      </c>
      <c r="O119" s="22">
        <v>7.9</v>
      </c>
      <c r="P119" s="22">
        <v>8.3000000000000007</v>
      </c>
      <c r="Q119" s="22"/>
      <c r="R119" s="23">
        <f t="shared" si="131"/>
        <v>3</v>
      </c>
      <c r="S119" s="23">
        <f t="shared" si="124"/>
        <v>8.1999999999999993</v>
      </c>
      <c r="T119" s="23">
        <f t="shared" si="125"/>
        <v>8.1999999999999993</v>
      </c>
      <c r="U119" s="23">
        <f t="shared" si="126"/>
        <v>8.1333333333333346</v>
      </c>
      <c r="V119" s="24">
        <f t="shared" si="127"/>
        <v>8.1333333333333346</v>
      </c>
      <c r="W119" s="25">
        <v>10</v>
      </c>
      <c r="X119" s="25">
        <v>0.6</v>
      </c>
      <c r="Y119" s="26">
        <f t="shared" si="128"/>
        <v>25.433333333333334</v>
      </c>
      <c r="Z119" s="43"/>
      <c r="AA119" s="44"/>
    </row>
    <row r="120" spans="1:27" ht="18.75" customHeight="1" x14ac:dyDescent="0.2">
      <c r="A120" s="52"/>
      <c r="B120" s="55"/>
      <c r="C120" s="47"/>
      <c r="D120" s="17" t="s">
        <v>107</v>
      </c>
      <c r="E120" s="18"/>
      <c r="F120" s="18"/>
      <c r="G120" s="18"/>
      <c r="H120" s="18"/>
      <c r="I120" s="19">
        <f t="shared" si="119"/>
        <v>0</v>
      </c>
      <c r="J120" s="19">
        <f t="shared" si="120"/>
        <v>0</v>
      </c>
      <c r="K120" s="19">
        <f t="shared" si="121"/>
        <v>0</v>
      </c>
      <c r="L120" s="20">
        <f t="shared" si="122"/>
        <v>0</v>
      </c>
      <c r="M120" s="21">
        <f t="shared" si="123"/>
        <v>0</v>
      </c>
      <c r="N120" s="22"/>
      <c r="O120" s="22"/>
      <c r="P120" s="22"/>
      <c r="Q120" s="22"/>
      <c r="R120" s="23">
        <f t="shared" si="131"/>
        <v>0</v>
      </c>
      <c r="S120" s="23">
        <f t="shared" si="124"/>
        <v>0</v>
      </c>
      <c r="T120" s="23">
        <f t="shared" si="125"/>
        <v>0</v>
      </c>
      <c r="U120" s="23">
        <f t="shared" si="126"/>
        <v>0</v>
      </c>
      <c r="V120" s="24">
        <f t="shared" si="127"/>
        <v>0</v>
      </c>
      <c r="W120" s="25"/>
      <c r="X120" s="25"/>
      <c r="Y120" s="26">
        <f t="shared" si="128"/>
        <v>0</v>
      </c>
      <c r="Z120" s="43"/>
      <c r="AA120" s="44"/>
    </row>
    <row r="121" spans="1:27" ht="18.75" customHeight="1" x14ac:dyDescent="0.2">
      <c r="A121" s="5"/>
      <c r="B121" s="4" t="s">
        <v>9</v>
      </c>
      <c r="C121" s="5"/>
      <c r="D121" s="11" t="s">
        <v>87</v>
      </c>
      <c r="E121" s="12" t="s">
        <v>88</v>
      </c>
      <c r="F121" s="12" t="s">
        <v>89</v>
      </c>
      <c r="G121" s="12" t="s">
        <v>90</v>
      </c>
      <c r="H121" s="12" t="s">
        <v>91</v>
      </c>
      <c r="I121" s="12" t="s">
        <v>92</v>
      </c>
      <c r="J121" s="12" t="s">
        <v>93</v>
      </c>
      <c r="K121" s="13" t="s">
        <v>94</v>
      </c>
      <c r="L121" s="12" t="s">
        <v>95</v>
      </c>
      <c r="M121" s="14" t="s">
        <v>96</v>
      </c>
      <c r="N121" s="15" t="s">
        <v>97</v>
      </c>
      <c r="O121" s="15" t="s">
        <v>98</v>
      </c>
      <c r="P121" s="15" t="s">
        <v>99</v>
      </c>
      <c r="Q121" s="15" t="s">
        <v>100</v>
      </c>
      <c r="R121" s="15" t="s">
        <v>92</v>
      </c>
      <c r="S121" s="15" t="s">
        <v>101</v>
      </c>
      <c r="T121" s="15" t="s">
        <v>94</v>
      </c>
      <c r="U121" s="15" t="s">
        <v>108</v>
      </c>
      <c r="V121" s="14" t="s">
        <v>102</v>
      </c>
      <c r="W121" s="15" t="s">
        <v>103</v>
      </c>
      <c r="X121" s="15" t="s">
        <v>104</v>
      </c>
      <c r="Y121" s="14" t="s">
        <v>105</v>
      </c>
      <c r="Z121" s="14" t="s">
        <v>111</v>
      </c>
      <c r="AA121" s="16" t="s">
        <v>106</v>
      </c>
    </row>
    <row r="122" spans="1:27" ht="18.75" customHeight="1" x14ac:dyDescent="0.2">
      <c r="A122" s="50">
        <v>80</v>
      </c>
      <c r="B122" s="53" t="s">
        <v>24</v>
      </c>
      <c r="C122" s="45" t="s">
        <v>25</v>
      </c>
      <c r="D122" s="17" t="s">
        <v>80</v>
      </c>
      <c r="E122" s="18">
        <v>9</v>
      </c>
      <c r="F122" s="18">
        <v>9.1999999999999993</v>
      </c>
      <c r="G122" s="18">
        <v>9</v>
      </c>
      <c r="H122" s="18"/>
      <c r="I122" s="19">
        <f t="shared" ref="I122:I124" si="134">COUNT(E122:H122)</f>
        <v>3</v>
      </c>
      <c r="J122" s="19">
        <f t="shared" ref="J122:J124" si="135">SUM(E122:H122)-(MAX(E122:H122)+MIN(E122:H122))</f>
        <v>9</v>
      </c>
      <c r="K122" s="19">
        <f t="shared" ref="K122:K124" si="136">(J122/(I122-2))</f>
        <v>9</v>
      </c>
      <c r="L122" s="20">
        <f t="shared" ref="L122:L124" si="137">IF(I122&gt;0,SUM(E122:H122)/I122,0)</f>
        <v>9.0666666666666664</v>
      </c>
      <c r="M122" s="21">
        <f t="shared" ref="M122:M124" si="138">IF(I122=4,K122,L122)</f>
        <v>9.0666666666666664</v>
      </c>
      <c r="N122" s="22">
        <v>8.6999999999999993</v>
      </c>
      <c r="O122" s="22">
        <v>9.3000000000000007</v>
      </c>
      <c r="P122" s="22">
        <v>8.4</v>
      </c>
      <c r="Q122" s="22"/>
      <c r="R122" s="23">
        <f>COUNT(N122:Q122)</f>
        <v>3</v>
      </c>
      <c r="S122" s="23">
        <f t="shared" ref="S122:S124" si="139">SUM(N122:Q122)-(MAX(N122:Q122)+MIN(N122:Q122))</f>
        <v>8.6999999999999957</v>
      </c>
      <c r="T122" s="23">
        <f t="shared" ref="T122:T124" si="140">S122/(R122-2)</f>
        <v>8.6999999999999957</v>
      </c>
      <c r="U122" s="23">
        <f t="shared" ref="U122:U124" si="141">IF(R122&gt;0,SUM(N122:Q122)/R122,0)</f>
        <v>8.7999999999999989</v>
      </c>
      <c r="V122" s="24">
        <f t="shared" ref="V122:V124" si="142">IF(R122=4,T122,U122)</f>
        <v>8.7999999999999989</v>
      </c>
      <c r="W122" s="25">
        <v>10</v>
      </c>
      <c r="X122" s="25"/>
      <c r="Y122" s="26">
        <f t="shared" ref="Y122:Y124" si="143">SUM(M122+V122+W122-X122)</f>
        <v>27.866666666666667</v>
      </c>
      <c r="Z122" s="43">
        <f>Y122+Y123+Y124</f>
        <v>83.966666666666669</v>
      </c>
      <c r="AA122" s="44">
        <f>IF(Z122&gt;0,RANK(Z122,$Z$122,0),0)</f>
        <v>1</v>
      </c>
    </row>
    <row r="123" spans="1:27" ht="18.75" customHeight="1" x14ac:dyDescent="0.2">
      <c r="A123" s="51"/>
      <c r="B123" s="54"/>
      <c r="C123" s="46"/>
      <c r="D123" s="17" t="s">
        <v>109</v>
      </c>
      <c r="E123" s="18">
        <v>9.3000000000000007</v>
      </c>
      <c r="F123" s="18">
        <v>9.4</v>
      </c>
      <c r="G123" s="18">
        <v>9.1999999999999993</v>
      </c>
      <c r="H123" s="18"/>
      <c r="I123" s="19">
        <f t="shared" si="134"/>
        <v>3</v>
      </c>
      <c r="J123" s="19">
        <f t="shared" si="135"/>
        <v>9.3000000000000007</v>
      </c>
      <c r="K123" s="19">
        <f t="shared" si="136"/>
        <v>9.3000000000000007</v>
      </c>
      <c r="L123" s="20">
        <f t="shared" si="137"/>
        <v>9.3000000000000007</v>
      </c>
      <c r="M123" s="21">
        <f t="shared" si="138"/>
        <v>9.3000000000000007</v>
      </c>
      <c r="N123" s="22">
        <v>8.9</v>
      </c>
      <c r="O123" s="22">
        <v>9</v>
      </c>
      <c r="P123" s="22">
        <v>9.1999999999999993</v>
      </c>
      <c r="Q123" s="22"/>
      <c r="R123" s="23">
        <f t="shared" ref="R123:R124" si="144">COUNT(N123:Q123)</f>
        <v>3</v>
      </c>
      <c r="S123" s="23">
        <f t="shared" si="139"/>
        <v>8.9999999999999964</v>
      </c>
      <c r="T123" s="23">
        <f t="shared" si="140"/>
        <v>8.9999999999999964</v>
      </c>
      <c r="U123" s="23">
        <f t="shared" si="141"/>
        <v>9.0333333333333332</v>
      </c>
      <c r="V123" s="24">
        <f t="shared" si="142"/>
        <v>9.0333333333333332</v>
      </c>
      <c r="W123" s="25">
        <v>10</v>
      </c>
      <c r="X123" s="25"/>
      <c r="Y123" s="26">
        <f t="shared" si="143"/>
        <v>28.333333333333336</v>
      </c>
      <c r="Z123" s="43"/>
      <c r="AA123" s="44"/>
    </row>
    <row r="124" spans="1:27" ht="18.75" customHeight="1" x14ac:dyDescent="0.2">
      <c r="A124" s="52"/>
      <c r="B124" s="55"/>
      <c r="C124" s="47"/>
      <c r="D124" s="17" t="s">
        <v>107</v>
      </c>
      <c r="E124" s="18">
        <v>8.8000000000000007</v>
      </c>
      <c r="F124" s="18">
        <v>8.4</v>
      </c>
      <c r="G124" s="18">
        <v>9</v>
      </c>
      <c r="H124" s="18"/>
      <c r="I124" s="19">
        <f t="shared" si="134"/>
        <v>3</v>
      </c>
      <c r="J124" s="19">
        <f t="shared" si="135"/>
        <v>8.8000000000000043</v>
      </c>
      <c r="K124" s="19">
        <f t="shared" si="136"/>
        <v>8.8000000000000043</v>
      </c>
      <c r="L124" s="20">
        <f t="shared" si="137"/>
        <v>8.7333333333333343</v>
      </c>
      <c r="M124" s="21">
        <f t="shared" si="138"/>
        <v>8.7333333333333343</v>
      </c>
      <c r="N124" s="22">
        <v>9</v>
      </c>
      <c r="O124" s="22">
        <v>9.1</v>
      </c>
      <c r="P124" s="22">
        <v>9</v>
      </c>
      <c r="Q124" s="22"/>
      <c r="R124" s="23">
        <f t="shared" si="144"/>
        <v>3</v>
      </c>
      <c r="S124" s="23">
        <f t="shared" si="139"/>
        <v>9</v>
      </c>
      <c r="T124" s="23">
        <f t="shared" si="140"/>
        <v>9</v>
      </c>
      <c r="U124" s="23">
        <f t="shared" si="141"/>
        <v>9.0333333333333332</v>
      </c>
      <c r="V124" s="24">
        <f t="shared" si="142"/>
        <v>9.0333333333333332</v>
      </c>
      <c r="W124" s="25">
        <v>10</v>
      </c>
      <c r="X124" s="25"/>
      <c r="Y124" s="26">
        <f t="shared" si="143"/>
        <v>27.766666666666666</v>
      </c>
      <c r="Z124" s="43"/>
      <c r="AA124" s="44"/>
    </row>
    <row r="125" spans="1:27" ht="19.5" customHeight="1" x14ac:dyDescent="0.2">
      <c r="A125" s="5"/>
      <c r="B125" s="4" t="s">
        <v>10</v>
      </c>
      <c r="C125" s="5"/>
      <c r="D125" s="11" t="s">
        <v>87</v>
      </c>
      <c r="E125" s="12" t="s">
        <v>88</v>
      </c>
      <c r="F125" s="12" t="s">
        <v>89</v>
      </c>
      <c r="G125" s="12" t="s">
        <v>90</v>
      </c>
      <c r="H125" s="12" t="s">
        <v>91</v>
      </c>
      <c r="I125" s="12" t="s">
        <v>92</v>
      </c>
      <c r="J125" s="12" t="s">
        <v>93</v>
      </c>
      <c r="K125" s="13" t="s">
        <v>94</v>
      </c>
      <c r="L125" s="12" t="s">
        <v>95</v>
      </c>
      <c r="M125" s="14" t="s">
        <v>96</v>
      </c>
      <c r="N125" s="15" t="s">
        <v>97</v>
      </c>
      <c r="O125" s="15" t="s">
        <v>98</v>
      </c>
      <c r="P125" s="15" t="s">
        <v>99</v>
      </c>
      <c r="Q125" s="15" t="s">
        <v>100</v>
      </c>
      <c r="R125" s="15" t="s">
        <v>92</v>
      </c>
      <c r="S125" s="15" t="s">
        <v>101</v>
      </c>
      <c r="T125" s="15" t="s">
        <v>94</v>
      </c>
      <c r="U125" s="15" t="s">
        <v>108</v>
      </c>
      <c r="V125" s="14" t="s">
        <v>102</v>
      </c>
      <c r="W125" s="15" t="s">
        <v>103</v>
      </c>
      <c r="X125" s="15" t="s">
        <v>104</v>
      </c>
      <c r="Y125" s="14" t="s">
        <v>105</v>
      </c>
      <c r="Z125" s="14" t="s">
        <v>111</v>
      </c>
      <c r="AA125" s="16" t="s">
        <v>106</v>
      </c>
    </row>
    <row r="126" spans="1:27" ht="18.75" customHeight="1" x14ac:dyDescent="0.2">
      <c r="A126" s="50">
        <v>90</v>
      </c>
      <c r="B126" s="53" t="s">
        <v>74</v>
      </c>
      <c r="C126" s="45" t="s">
        <v>72</v>
      </c>
      <c r="D126" s="17" t="s">
        <v>80</v>
      </c>
      <c r="E126" s="18">
        <v>8.6999999999999993</v>
      </c>
      <c r="F126" s="18">
        <v>9</v>
      </c>
      <c r="G126" s="18">
        <v>8.9</v>
      </c>
      <c r="H126" s="18"/>
      <c r="I126" s="19">
        <f t="shared" ref="I126:I128" si="145">COUNT(E126:H126)</f>
        <v>3</v>
      </c>
      <c r="J126" s="19">
        <f t="shared" ref="J126:J128" si="146">SUM(E126:H126)-(MAX(E126:H126)+MIN(E126:H126))</f>
        <v>8.9000000000000021</v>
      </c>
      <c r="K126" s="19">
        <f t="shared" ref="K126:K128" si="147">(J126/(I126-2))</f>
        <v>8.9000000000000021</v>
      </c>
      <c r="L126" s="20">
        <f t="shared" ref="L126:L128" si="148">IF(I126&gt;0,SUM(E126:H126)/I126,0)</f>
        <v>8.8666666666666671</v>
      </c>
      <c r="M126" s="21">
        <f t="shared" ref="M126:M128" si="149">IF(I126=4,K126,L126)</f>
        <v>8.8666666666666671</v>
      </c>
      <c r="N126" s="22">
        <v>8.8000000000000007</v>
      </c>
      <c r="O126" s="22">
        <v>8.6999999999999993</v>
      </c>
      <c r="P126" s="22">
        <v>8.6</v>
      </c>
      <c r="Q126" s="22"/>
      <c r="R126" s="23">
        <f>COUNT(N126:Q126)</f>
        <v>3</v>
      </c>
      <c r="S126" s="23">
        <f t="shared" ref="S126:S128" si="150">SUM(N126:Q126)-(MAX(N126:Q126)+MIN(N126:Q126))</f>
        <v>8.7000000000000028</v>
      </c>
      <c r="T126" s="23">
        <f t="shared" ref="T126:T128" si="151">S126/(R126-2)</f>
        <v>8.7000000000000028</v>
      </c>
      <c r="U126" s="23">
        <f t="shared" ref="U126:U128" si="152">IF(R126&gt;0,SUM(N126:Q126)/R126,0)</f>
        <v>8.7000000000000011</v>
      </c>
      <c r="V126" s="24">
        <f t="shared" ref="V126:V128" si="153">IF(R126=4,T126,U126)</f>
        <v>8.7000000000000011</v>
      </c>
      <c r="W126" s="25">
        <v>10</v>
      </c>
      <c r="X126" s="25"/>
      <c r="Y126" s="26">
        <f t="shared" ref="Y126:Y128" si="154">SUM(M126+V126+W126-X126)</f>
        <v>27.56666666666667</v>
      </c>
      <c r="Z126" s="43">
        <f>Y126+Y127+Y128</f>
        <v>82.033333333333331</v>
      </c>
      <c r="AA126" s="44">
        <f>IF(Z126&gt;0,RANK(Z126,$Z$126:$Z$140,0),0)</f>
        <v>2</v>
      </c>
    </row>
    <row r="127" spans="1:27" ht="18.75" customHeight="1" x14ac:dyDescent="0.2">
      <c r="A127" s="51"/>
      <c r="B127" s="54"/>
      <c r="C127" s="46"/>
      <c r="D127" s="17" t="s">
        <v>109</v>
      </c>
      <c r="E127" s="18">
        <v>9</v>
      </c>
      <c r="F127" s="18">
        <v>8.1999999999999993</v>
      </c>
      <c r="G127" s="18">
        <v>8.3000000000000007</v>
      </c>
      <c r="H127" s="18"/>
      <c r="I127" s="19">
        <f t="shared" si="145"/>
        <v>3</v>
      </c>
      <c r="J127" s="19">
        <f t="shared" si="146"/>
        <v>8.3000000000000007</v>
      </c>
      <c r="K127" s="19">
        <f t="shared" si="147"/>
        <v>8.3000000000000007</v>
      </c>
      <c r="L127" s="20">
        <f t="shared" si="148"/>
        <v>8.5</v>
      </c>
      <c r="M127" s="21">
        <f t="shared" si="149"/>
        <v>8.5</v>
      </c>
      <c r="N127" s="22">
        <v>8.9</v>
      </c>
      <c r="O127" s="22">
        <v>8.6999999999999993</v>
      </c>
      <c r="P127" s="22">
        <v>8.6</v>
      </c>
      <c r="Q127" s="22"/>
      <c r="R127" s="23">
        <f t="shared" ref="R127:R129" si="155">COUNT(N127:Q127)</f>
        <v>3</v>
      </c>
      <c r="S127" s="23">
        <f t="shared" si="150"/>
        <v>8.7000000000000028</v>
      </c>
      <c r="T127" s="23">
        <f t="shared" si="151"/>
        <v>8.7000000000000028</v>
      </c>
      <c r="U127" s="23">
        <f t="shared" si="152"/>
        <v>8.7333333333333343</v>
      </c>
      <c r="V127" s="24">
        <f t="shared" si="153"/>
        <v>8.7333333333333343</v>
      </c>
      <c r="W127" s="25">
        <v>10</v>
      </c>
      <c r="X127" s="25"/>
      <c r="Y127" s="26">
        <f t="shared" si="154"/>
        <v>27.233333333333334</v>
      </c>
      <c r="Z127" s="43"/>
      <c r="AA127" s="44"/>
    </row>
    <row r="128" spans="1:27" ht="18.75" customHeight="1" x14ac:dyDescent="0.2">
      <c r="A128" s="52"/>
      <c r="B128" s="55"/>
      <c r="C128" s="47"/>
      <c r="D128" s="17" t="s">
        <v>107</v>
      </c>
      <c r="E128" s="18">
        <v>8.6</v>
      </c>
      <c r="F128" s="18">
        <v>8</v>
      </c>
      <c r="G128" s="18">
        <v>8.3000000000000007</v>
      </c>
      <c r="H128" s="18"/>
      <c r="I128" s="19">
        <f t="shared" si="145"/>
        <v>3</v>
      </c>
      <c r="J128" s="19">
        <f t="shared" si="146"/>
        <v>8.3000000000000007</v>
      </c>
      <c r="K128" s="19">
        <f t="shared" si="147"/>
        <v>8.3000000000000007</v>
      </c>
      <c r="L128" s="20">
        <f t="shared" si="148"/>
        <v>8.3000000000000007</v>
      </c>
      <c r="M128" s="21">
        <f t="shared" si="149"/>
        <v>8.3000000000000007</v>
      </c>
      <c r="N128" s="22">
        <v>9</v>
      </c>
      <c r="O128" s="22">
        <v>9.1</v>
      </c>
      <c r="P128" s="22">
        <v>8.6999999999999993</v>
      </c>
      <c r="Q128" s="22"/>
      <c r="R128" s="23">
        <f t="shared" si="155"/>
        <v>3</v>
      </c>
      <c r="S128" s="23">
        <f t="shared" si="150"/>
        <v>9.0000000000000036</v>
      </c>
      <c r="T128" s="23">
        <f t="shared" si="151"/>
        <v>9.0000000000000036</v>
      </c>
      <c r="U128" s="23">
        <f t="shared" si="152"/>
        <v>8.9333333333333336</v>
      </c>
      <c r="V128" s="24">
        <f t="shared" si="153"/>
        <v>8.9333333333333336</v>
      </c>
      <c r="W128" s="25">
        <v>10</v>
      </c>
      <c r="X128" s="25"/>
      <c r="Y128" s="26">
        <f t="shared" si="154"/>
        <v>27.233333333333334</v>
      </c>
      <c r="Z128" s="43"/>
      <c r="AA128" s="44"/>
    </row>
    <row r="129" spans="1:27" ht="18.75" customHeight="1" x14ac:dyDescent="0.2">
      <c r="A129" s="50">
        <v>91</v>
      </c>
      <c r="B129" s="53" t="s">
        <v>56</v>
      </c>
      <c r="C129" s="45" t="s">
        <v>2</v>
      </c>
      <c r="D129" s="17" t="s">
        <v>80</v>
      </c>
      <c r="E129" s="18">
        <v>8.8000000000000007</v>
      </c>
      <c r="F129" s="18">
        <v>8.9</v>
      </c>
      <c r="G129" s="18">
        <v>8.9</v>
      </c>
      <c r="H129" s="18"/>
      <c r="I129" s="19">
        <f t="shared" ref="I129:I140" si="156">COUNT(E129:H129)</f>
        <v>3</v>
      </c>
      <c r="J129" s="19">
        <f t="shared" ref="J129:J140" si="157">SUM(E129:H129)-(MAX(E129:H129)+MIN(E129:H129))</f>
        <v>8.8999999999999986</v>
      </c>
      <c r="K129" s="19">
        <f t="shared" ref="K129:K140" si="158">(J129/(I129-2))</f>
        <v>8.8999999999999986</v>
      </c>
      <c r="L129" s="20">
        <f t="shared" ref="L129:L140" si="159">IF(I129&gt;0,SUM(E129:H129)/I129,0)</f>
        <v>8.8666666666666671</v>
      </c>
      <c r="M129" s="21">
        <f t="shared" ref="M129:M140" si="160">IF(I129=4,K129,L129)</f>
        <v>8.8666666666666671</v>
      </c>
      <c r="N129" s="22">
        <v>8.5</v>
      </c>
      <c r="O129" s="22">
        <v>8.5</v>
      </c>
      <c r="P129" s="22">
        <v>8.8000000000000007</v>
      </c>
      <c r="Q129" s="22"/>
      <c r="R129" s="23">
        <f t="shared" si="155"/>
        <v>3</v>
      </c>
      <c r="S129" s="23">
        <f t="shared" ref="S129:S140" si="161">SUM(N129:Q129)-(MAX(N129:Q129)+MIN(N129:Q129))</f>
        <v>8.5</v>
      </c>
      <c r="T129" s="23">
        <f t="shared" ref="T129:T140" si="162">S129/(R129-2)</f>
        <v>8.5</v>
      </c>
      <c r="U129" s="23">
        <f t="shared" ref="U129:U140" si="163">IF(R129&gt;0,SUM(N129:Q129)/R129,0)</f>
        <v>8.6</v>
      </c>
      <c r="V129" s="24">
        <f t="shared" ref="V129:V140" si="164">IF(R129=4,T129,U129)</f>
        <v>8.6</v>
      </c>
      <c r="W129" s="25">
        <v>10</v>
      </c>
      <c r="X129" s="25"/>
      <c r="Y129" s="26">
        <f t="shared" ref="Y129:Y140" si="165">SUM(M129+V129+W129-X129)</f>
        <v>27.466666666666669</v>
      </c>
      <c r="Z129" s="43">
        <f t="shared" ref="Z129" si="166">Y129+Y130+Y131</f>
        <v>80.933333333333337</v>
      </c>
      <c r="AA129" s="44">
        <f t="shared" ref="AA129" si="167">IF(Z129&gt;0,RANK(Z129,$Z$126:$Z$140,0),0)</f>
        <v>3</v>
      </c>
    </row>
    <row r="130" spans="1:27" ht="18.75" customHeight="1" x14ac:dyDescent="0.2">
      <c r="A130" s="51"/>
      <c r="B130" s="54"/>
      <c r="C130" s="46"/>
      <c r="D130" s="17" t="s">
        <v>109</v>
      </c>
      <c r="E130" s="18">
        <v>8</v>
      </c>
      <c r="F130" s="18">
        <v>8.4</v>
      </c>
      <c r="G130" s="18">
        <v>8.1999999999999993</v>
      </c>
      <c r="H130" s="18"/>
      <c r="I130" s="19">
        <f t="shared" si="156"/>
        <v>3</v>
      </c>
      <c r="J130" s="19">
        <f t="shared" si="157"/>
        <v>8.1999999999999993</v>
      </c>
      <c r="K130" s="19">
        <f t="shared" si="158"/>
        <v>8.1999999999999993</v>
      </c>
      <c r="L130" s="20">
        <f t="shared" si="159"/>
        <v>8.1999999999999993</v>
      </c>
      <c r="M130" s="21">
        <f t="shared" si="160"/>
        <v>8.1999999999999993</v>
      </c>
      <c r="N130" s="22">
        <v>8.6</v>
      </c>
      <c r="O130" s="22">
        <v>8.6999999999999993</v>
      </c>
      <c r="P130" s="22">
        <v>8.4</v>
      </c>
      <c r="Q130" s="22"/>
      <c r="R130" s="23">
        <f t="shared" ref="R130:R140" si="168">COUNT(N130:Q130)</f>
        <v>3</v>
      </c>
      <c r="S130" s="23">
        <f t="shared" si="161"/>
        <v>8.5999999999999943</v>
      </c>
      <c r="T130" s="23">
        <f t="shared" si="162"/>
        <v>8.5999999999999943</v>
      </c>
      <c r="U130" s="23">
        <f t="shared" si="163"/>
        <v>8.5666666666666647</v>
      </c>
      <c r="V130" s="24">
        <f t="shared" si="164"/>
        <v>8.5666666666666647</v>
      </c>
      <c r="W130" s="25">
        <v>10</v>
      </c>
      <c r="X130" s="25"/>
      <c r="Y130" s="26">
        <f t="shared" si="165"/>
        <v>26.766666666666666</v>
      </c>
      <c r="Z130" s="43"/>
      <c r="AA130" s="44"/>
    </row>
    <row r="131" spans="1:27" ht="18.75" customHeight="1" x14ac:dyDescent="0.2">
      <c r="A131" s="52"/>
      <c r="B131" s="55"/>
      <c r="C131" s="47"/>
      <c r="D131" s="17" t="s">
        <v>107</v>
      </c>
      <c r="E131" s="18">
        <v>8.5</v>
      </c>
      <c r="F131" s="18">
        <v>8.4</v>
      </c>
      <c r="G131" s="18">
        <v>7.9</v>
      </c>
      <c r="H131" s="18"/>
      <c r="I131" s="19">
        <f t="shared" si="156"/>
        <v>3</v>
      </c>
      <c r="J131" s="19">
        <f t="shared" si="157"/>
        <v>8.3999999999999986</v>
      </c>
      <c r="K131" s="19">
        <f t="shared" si="158"/>
        <v>8.3999999999999986</v>
      </c>
      <c r="L131" s="20">
        <f t="shared" si="159"/>
        <v>8.2666666666666657</v>
      </c>
      <c r="M131" s="21">
        <f t="shared" si="160"/>
        <v>8.2666666666666657</v>
      </c>
      <c r="N131" s="22">
        <v>8.4</v>
      </c>
      <c r="O131" s="22">
        <v>8.5</v>
      </c>
      <c r="P131" s="22">
        <v>8.4</v>
      </c>
      <c r="Q131" s="22"/>
      <c r="R131" s="23">
        <f t="shared" si="168"/>
        <v>3</v>
      </c>
      <c r="S131" s="23">
        <f t="shared" si="161"/>
        <v>8.3999999999999986</v>
      </c>
      <c r="T131" s="23">
        <f t="shared" si="162"/>
        <v>8.3999999999999986</v>
      </c>
      <c r="U131" s="23">
        <f t="shared" si="163"/>
        <v>8.4333333333333318</v>
      </c>
      <c r="V131" s="24">
        <f t="shared" si="164"/>
        <v>8.4333333333333318</v>
      </c>
      <c r="W131" s="25">
        <v>10</v>
      </c>
      <c r="X131" s="25"/>
      <c r="Y131" s="26">
        <f t="shared" si="165"/>
        <v>26.699999999999996</v>
      </c>
      <c r="Z131" s="43"/>
      <c r="AA131" s="44"/>
    </row>
    <row r="132" spans="1:27" ht="18.75" customHeight="1" x14ac:dyDescent="0.2">
      <c r="A132" s="50">
        <v>92</v>
      </c>
      <c r="B132" s="53" t="s">
        <v>36</v>
      </c>
      <c r="C132" s="45" t="s">
        <v>32</v>
      </c>
      <c r="D132" s="17" t="s">
        <v>80</v>
      </c>
      <c r="E132" s="18">
        <v>9.1999999999999993</v>
      </c>
      <c r="F132" s="18">
        <v>9.1999999999999993</v>
      </c>
      <c r="G132" s="18">
        <v>9</v>
      </c>
      <c r="H132" s="18"/>
      <c r="I132" s="19">
        <f t="shared" si="156"/>
        <v>3</v>
      </c>
      <c r="J132" s="19">
        <f t="shared" si="157"/>
        <v>9.1999999999999993</v>
      </c>
      <c r="K132" s="19">
        <f t="shared" si="158"/>
        <v>9.1999999999999993</v>
      </c>
      <c r="L132" s="20">
        <f t="shared" si="159"/>
        <v>9.1333333333333329</v>
      </c>
      <c r="M132" s="21">
        <f t="shared" si="160"/>
        <v>9.1333333333333329</v>
      </c>
      <c r="N132" s="22">
        <v>9.4</v>
      </c>
      <c r="O132" s="22">
        <v>8.6999999999999993</v>
      </c>
      <c r="P132" s="22">
        <v>9.1</v>
      </c>
      <c r="Q132" s="22"/>
      <c r="R132" s="23">
        <f t="shared" si="168"/>
        <v>3</v>
      </c>
      <c r="S132" s="23">
        <f t="shared" si="161"/>
        <v>9.1000000000000014</v>
      </c>
      <c r="T132" s="23">
        <f t="shared" si="162"/>
        <v>9.1000000000000014</v>
      </c>
      <c r="U132" s="23">
        <f t="shared" si="163"/>
        <v>9.0666666666666682</v>
      </c>
      <c r="V132" s="24">
        <f t="shared" si="164"/>
        <v>9.0666666666666682</v>
      </c>
      <c r="W132" s="25">
        <v>10</v>
      </c>
      <c r="X132" s="25"/>
      <c r="Y132" s="26">
        <f t="shared" si="165"/>
        <v>28.200000000000003</v>
      </c>
      <c r="Z132" s="43">
        <f t="shared" ref="Z132" si="169">Y132+Y133+Y134</f>
        <v>83.6</v>
      </c>
      <c r="AA132" s="44">
        <f t="shared" ref="AA132" si="170">IF(Z132&gt;0,RANK(Z132,$Z$126:$Z$140,0),0)</f>
        <v>1</v>
      </c>
    </row>
    <row r="133" spans="1:27" ht="18.75" customHeight="1" x14ac:dyDescent="0.2">
      <c r="A133" s="51"/>
      <c r="B133" s="54"/>
      <c r="C133" s="46"/>
      <c r="D133" s="17" t="s">
        <v>109</v>
      </c>
      <c r="E133" s="18">
        <v>8.8000000000000007</v>
      </c>
      <c r="F133" s="18">
        <v>9.1</v>
      </c>
      <c r="G133" s="18">
        <v>9</v>
      </c>
      <c r="H133" s="18"/>
      <c r="I133" s="19">
        <f t="shared" si="156"/>
        <v>3</v>
      </c>
      <c r="J133" s="19">
        <f t="shared" si="157"/>
        <v>9</v>
      </c>
      <c r="K133" s="19">
        <f t="shared" si="158"/>
        <v>9</v>
      </c>
      <c r="L133" s="20">
        <f t="shared" si="159"/>
        <v>8.9666666666666668</v>
      </c>
      <c r="M133" s="21">
        <f t="shared" si="160"/>
        <v>8.9666666666666668</v>
      </c>
      <c r="N133" s="22">
        <v>8.8000000000000007</v>
      </c>
      <c r="O133" s="22">
        <v>8.5</v>
      </c>
      <c r="P133" s="22">
        <v>8.5</v>
      </c>
      <c r="Q133" s="22"/>
      <c r="R133" s="23">
        <f t="shared" si="168"/>
        <v>3</v>
      </c>
      <c r="S133" s="23">
        <f t="shared" si="161"/>
        <v>8.5</v>
      </c>
      <c r="T133" s="23">
        <f t="shared" si="162"/>
        <v>8.5</v>
      </c>
      <c r="U133" s="23">
        <f t="shared" si="163"/>
        <v>8.6</v>
      </c>
      <c r="V133" s="24">
        <f t="shared" si="164"/>
        <v>8.6</v>
      </c>
      <c r="W133" s="25">
        <v>10</v>
      </c>
      <c r="X133" s="25"/>
      <c r="Y133" s="26">
        <f t="shared" si="165"/>
        <v>27.566666666666666</v>
      </c>
      <c r="Z133" s="43"/>
      <c r="AA133" s="44"/>
    </row>
    <row r="134" spans="1:27" ht="18.75" customHeight="1" x14ac:dyDescent="0.2">
      <c r="A134" s="52"/>
      <c r="B134" s="55"/>
      <c r="C134" s="47"/>
      <c r="D134" s="17" t="s">
        <v>107</v>
      </c>
      <c r="E134" s="18">
        <v>8.8000000000000007</v>
      </c>
      <c r="F134" s="18">
        <v>8.8000000000000007</v>
      </c>
      <c r="G134" s="18">
        <v>8.9</v>
      </c>
      <c r="H134" s="18"/>
      <c r="I134" s="19">
        <f t="shared" si="156"/>
        <v>3</v>
      </c>
      <c r="J134" s="19">
        <f t="shared" si="157"/>
        <v>8.7999999999999972</v>
      </c>
      <c r="K134" s="19">
        <f t="shared" si="158"/>
        <v>8.7999999999999972</v>
      </c>
      <c r="L134" s="20">
        <f t="shared" si="159"/>
        <v>8.8333333333333339</v>
      </c>
      <c r="M134" s="21">
        <f t="shared" si="160"/>
        <v>8.8333333333333339</v>
      </c>
      <c r="N134" s="22">
        <v>9.1999999999999993</v>
      </c>
      <c r="O134" s="22">
        <v>8.9</v>
      </c>
      <c r="P134" s="22">
        <v>8.9</v>
      </c>
      <c r="Q134" s="22"/>
      <c r="R134" s="23">
        <f t="shared" si="168"/>
        <v>3</v>
      </c>
      <c r="S134" s="23">
        <f t="shared" si="161"/>
        <v>8.8999999999999986</v>
      </c>
      <c r="T134" s="23">
        <f t="shared" si="162"/>
        <v>8.8999999999999986</v>
      </c>
      <c r="U134" s="23">
        <f t="shared" si="163"/>
        <v>9</v>
      </c>
      <c r="V134" s="24">
        <f t="shared" si="164"/>
        <v>9</v>
      </c>
      <c r="W134" s="25">
        <v>10</v>
      </c>
      <c r="X134" s="25"/>
      <c r="Y134" s="26">
        <f t="shared" si="165"/>
        <v>27.833333333333336</v>
      </c>
      <c r="Z134" s="43"/>
      <c r="AA134" s="44"/>
    </row>
    <row r="135" spans="1:27" ht="18.75" customHeight="1" x14ac:dyDescent="0.2">
      <c r="A135" s="50">
        <v>93</v>
      </c>
      <c r="B135" s="53" t="s">
        <v>20</v>
      </c>
      <c r="C135" s="45" t="s">
        <v>21</v>
      </c>
      <c r="D135" s="17" t="s">
        <v>80</v>
      </c>
      <c r="E135" s="18">
        <v>8.1</v>
      </c>
      <c r="F135" s="18">
        <v>8.4</v>
      </c>
      <c r="G135" s="18">
        <v>8.1999999999999993</v>
      </c>
      <c r="H135" s="18"/>
      <c r="I135" s="19">
        <f t="shared" si="156"/>
        <v>3</v>
      </c>
      <c r="J135" s="19">
        <f t="shared" si="157"/>
        <v>8.1999999999999993</v>
      </c>
      <c r="K135" s="19">
        <f t="shared" si="158"/>
        <v>8.1999999999999993</v>
      </c>
      <c r="L135" s="20">
        <f t="shared" si="159"/>
        <v>8.2333333333333325</v>
      </c>
      <c r="M135" s="21">
        <f t="shared" si="160"/>
        <v>8.2333333333333325</v>
      </c>
      <c r="N135" s="22">
        <v>7.1</v>
      </c>
      <c r="O135" s="22">
        <v>8</v>
      </c>
      <c r="P135" s="22">
        <v>8.1999999999999993</v>
      </c>
      <c r="Q135" s="22"/>
      <c r="R135" s="23">
        <f t="shared" si="168"/>
        <v>3</v>
      </c>
      <c r="S135" s="23">
        <f t="shared" si="161"/>
        <v>7.9999999999999982</v>
      </c>
      <c r="T135" s="23">
        <f t="shared" si="162"/>
        <v>7.9999999999999982</v>
      </c>
      <c r="U135" s="23">
        <f t="shared" si="163"/>
        <v>7.7666666666666657</v>
      </c>
      <c r="V135" s="24">
        <f t="shared" si="164"/>
        <v>7.7666666666666657</v>
      </c>
      <c r="W135" s="25">
        <v>9.9</v>
      </c>
      <c r="X135" s="25"/>
      <c r="Y135" s="26">
        <f t="shared" si="165"/>
        <v>25.9</v>
      </c>
      <c r="Z135" s="43">
        <f t="shared" ref="Z135" si="171">Y135+Y136+Y137</f>
        <v>77.400000000000006</v>
      </c>
      <c r="AA135" s="44">
        <f>IF(Z135&gt;0,RANK(Z135,$Z$126:$Z$140,0),0)</f>
        <v>4</v>
      </c>
    </row>
    <row r="136" spans="1:27" ht="18.75" customHeight="1" x14ac:dyDescent="0.2">
      <c r="A136" s="51"/>
      <c r="B136" s="54"/>
      <c r="C136" s="46"/>
      <c r="D136" s="17" t="s">
        <v>109</v>
      </c>
      <c r="E136" s="18">
        <v>8.1</v>
      </c>
      <c r="F136" s="18">
        <v>8.1</v>
      </c>
      <c r="G136" s="18">
        <v>7.9</v>
      </c>
      <c r="H136" s="18"/>
      <c r="I136" s="19">
        <f t="shared" si="156"/>
        <v>3</v>
      </c>
      <c r="J136" s="19">
        <f t="shared" si="157"/>
        <v>8.1000000000000014</v>
      </c>
      <c r="K136" s="19">
        <f t="shared" si="158"/>
        <v>8.1000000000000014</v>
      </c>
      <c r="L136" s="20">
        <f t="shared" si="159"/>
        <v>8.0333333333333332</v>
      </c>
      <c r="M136" s="21">
        <f t="shared" si="160"/>
        <v>8.0333333333333332</v>
      </c>
      <c r="N136" s="22">
        <v>8.3000000000000007</v>
      </c>
      <c r="O136" s="22">
        <v>8.3000000000000007</v>
      </c>
      <c r="P136" s="22">
        <v>8.1999999999999993</v>
      </c>
      <c r="Q136" s="22"/>
      <c r="R136" s="23">
        <f t="shared" si="168"/>
        <v>3</v>
      </c>
      <c r="S136" s="23">
        <f t="shared" si="161"/>
        <v>8.3000000000000007</v>
      </c>
      <c r="T136" s="23">
        <f t="shared" si="162"/>
        <v>8.3000000000000007</v>
      </c>
      <c r="U136" s="23">
        <f t="shared" si="163"/>
        <v>8.2666666666666675</v>
      </c>
      <c r="V136" s="24">
        <f t="shared" si="164"/>
        <v>8.2666666666666675</v>
      </c>
      <c r="W136" s="25">
        <v>9.9</v>
      </c>
      <c r="X136" s="25">
        <v>0.3</v>
      </c>
      <c r="Y136" s="26">
        <f t="shared" si="165"/>
        <v>25.900000000000002</v>
      </c>
      <c r="Z136" s="43"/>
      <c r="AA136" s="44"/>
    </row>
    <row r="137" spans="1:27" ht="18.75" customHeight="1" x14ac:dyDescent="0.2">
      <c r="A137" s="52"/>
      <c r="B137" s="55"/>
      <c r="C137" s="47"/>
      <c r="D137" s="17" t="s">
        <v>107</v>
      </c>
      <c r="E137" s="18">
        <v>7.5</v>
      </c>
      <c r="F137" s="18">
        <v>7.5</v>
      </c>
      <c r="G137" s="18">
        <v>7.2</v>
      </c>
      <c r="H137" s="18"/>
      <c r="I137" s="19">
        <f t="shared" si="156"/>
        <v>3</v>
      </c>
      <c r="J137" s="19">
        <f t="shared" si="157"/>
        <v>7.5</v>
      </c>
      <c r="K137" s="19">
        <f t="shared" si="158"/>
        <v>7.5</v>
      </c>
      <c r="L137" s="20">
        <f t="shared" si="159"/>
        <v>7.3999999999999995</v>
      </c>
      <c r="M137" s="21">
        <f t="shared" si="160"/>
        <v>7.3999999999999995</v>
      </c>
      <c r="N137" s="22">
        <v>8.4</v>
      </c>
      <c r="O137" s="22">
        <v>8.4</v>
      </c>
      <c r="P137" s="22">
        <v>7.8</v>
      </c>
      <c r="Q137" s="22"/>
      <c r="R137" s="23">
        <f t="shared" si="168"/>
        <v>3</v>
      </c>
      <c r="S137" s="23">
        <f t="shared" si="161"/>
        <v>8.4000000000000021</v>
      </c>
      <c r="T137" s="23">
        <f t="shared" si="162"/>
        <v>8.4000000000000021</v>
      </c>
      <c r="U137" s="23">
        <f t="shared" si="163"/>
        <v>8.2000000000000011</v>
      </c>
      <c r="V137" s="24">
        <f t="shared" si="164"/>
        <v>8.2000000000000011</v>
      </c>
      <c r="W137" s="25">
        <v>10</v>
      </c>
      <c r="X137" s="25"/>
      <c r="Y137" s="26">
        <f t="shared" si="165"/>
        <v>25.6</v>
      </c>
      <c r="Z137" s="43"/>
      <c r="AA137" s="44"/>
    </row>
    <row r="138" spans="1:27" ht="18.75" customHeight="1" x14ac:dyDescent="0.2">
      <c r="A138" s="50">
        <v>94</v>
      </c>
      <c r="B138" s="53" t="s">
        <v>113</v>
      </c>
      <c r="C138" s="45" t="s">
        <v>76</v>
      </c>
      <c r="D138" s="17" t="s">
        <v>80</v>
      </c>
      <c r="E138" s="18">
        <v>8.3000000000000007</v>
      </c>
      <c r="F138" s="18">
        <v>8.1</v>
      </c>
      <c r="G138" s="18">
        <v>8.1999999999999993</v>
      </c>
      <c r="H138" s="18"/>
      <c r="I138" s="19">
        <f t="shared" si="156"/>
        <v>3</v>
      </c>
      <c r="J138" s="19">
        <f t="shared" si="157"/>
        <v>8.1999999999999993</v>
      </c>
      <c r="K138" s="19">
        <f t="shared" si="158"/>
        <v>8.1999999999999993</v>
      </c>
      <c r="L138" s="20">
        <f t="shared" si="159"/>
        <v>8.1999999999999993</v>
      </c>
      <c r="M138" s="21">
        <f t="shared" si="160"/>
        <v>8.1999999999999993</v>
      </c>
      <c r="N138" s="22">
        <v>7.8</v>
      </c>
      <c r="O138" s="22">
        <v>7.5</v>
      </c>
      <c r="P138" s="22">
        <v>7.8</v>
      </c>
      <c r="Q138" s="22"/>
      <c r="R138" s="23">
        <f t="shared" si="168"/>
        <v>3</v>
      </c>
      <c r="S138" s="23">
        <f t="shared" si="161"/>
        <v>7.8000000000000007</v>
      </c>
      <c r="T138" s="23">
        <f t="shared" si="162"/>
        <v>7.8000000000000007</v>
      </c>
      <c r="U138" s="23">
        <f t="shared" si="163"/>
        <v>7.7</v>
      </c>
      <c r="V138" s="24">
        <f t="shared" si="164"/>
        <v>7.7</v>
      </c>
      <c r="W138" s="25">
        <v>10</v>
      </c>
      <c r="X138" s="25"/>
      <c r="Y138" s="26">
        <f t="shared" si="165"/>
        <v>25.9</v>
      </c>
      <c r="Z138" s="43">
        <f t="shared" ref="Z138" si="172">Y138+Y139+Y140</f>
        <v>51.9</v>
      </c>
      <c r="AA138" s="44">
        <f t="shared" ref="AA138" si="173">IF(Z138&gt;0,RANK(Z138,$Z$126:$Z$140,0),0)</f>
        <v>5</v>
      </c>
    </row>
    <row r="139" spans="1:27" ht="18.75" customHeight="1" x14ac:dyDescent="0.2">
      <c r="A139" s="51"/>
      <c r="B139" s="54"/>
      <c r="C139" s="46"/>
      <c r="D139" s="39" t="s">
        <v>80</v>
      </c>
      <c r="E139" s="18">
        <v>8.1</v>
      </c>
      <c r="F139" s="18">
        <v>7.9</v>
      </c>
      <c r="G139" s="18">
        <v>7.8</v>
      </c>
      <c r="H139" s="18"/>
      <c r="I139" s="19">
        <f t="shared" si="156"/>
        <v>3</v>
      </c>
      <c r="J139" s="19">
        <f t="shared" si="157"/>
        <v>7.9000000000000021</v>
      </c>
      <c r="K139" s="19">
        <f t="shared" si="158"/>
        <v>7.9000000000000021</v>
      </c>
      <c r="L139" s="20">
        <f t="shared" si="159"/>
        <v>7.9333333333333336</v>
      </c>
      <c r="M139" s="21">
        <f t="shared" si="160"/>
        <v>7.9333333333333336</v>
      </c>
      <c r="N139" s="22">
        <v>7.8</v>
      </c>
      <c r="O139" s="22">
        <v>8</v>
      </c>
      <c r="P139" s="22">
        <v>8.4</v>
      </c>
      <c r="Q139" s="22"/>
      <c r="R139" s="23">
        <f t="shared" si="168"/>
        <v>3</v>
      </c>
      <c r="S139" s="23">
        <f t="shared" si="161"/>
        <v>8.0000000000000036</v>
      </c>
      <c r="T139" s="23">
        <f t="shared" si="162"/>
        <v>8.0000000000000036</v>
      </c>
      <c r="U139" s="23">
        <f t="shared" si="163"/>
        <v>8.0666666666666682</v>
      </c>
      <c r="V139" s="24">
        <f t="shared" si="164"/>
        <v>8.0666666666666682</v>
      </c>
      <c r="W139" s="25">
        <v>10</v>
      </c>
      <c r="X139" s="25"/>
      <c r="Y139" s="26">
        <f t="shared" si="165"/>
        <v>26</v>
      </c>
      <c r="Z139" s="43"/>
      <c r="AA139" s="44"/>
    </row>
    <row r="140" spans="1:27" ht="18.75" customHeight="1" x14ac:dyDescent="0.2">
      <c r="A140" s="52"/>
      <c r="B140" s="55"/>
      <c r="C140" s="47"/>
      <c r="D140" s="17" t="s">
        <v>107</v>
      </c>
      <c r="E140" s="18"/>
      <c r="F140" s="18"/>
      <c r="G140" s="18"/>
      <c r="H140" s="18"/>
      <c r="I140" s="19">
        <f t="shared" si="156"/>
        <v>0</v>
      </c>
      <c r="J140" s="19">
        <f t="shared" si="157"/>
        <v>0</v>
      </c>
      <c r="K140" s="19">
        <f t="shared" si="158"/>
        <v>0</v>
      </c>
      <c r="L140" s="20">
        <f t="shared" si="159"/>
        <v>0</v>
      </c>
      <c r="M140" s="21">
        <f t="shared" si="160"/>
        <v>0</v>
      </c>
      <c r="N140" s="22"/>
      <c r="O140" s="22"/>
      <c r="P140" s="22"/>
      <c r="Q140" s="22"/>
      <c r="R140" s="23">
        <f t="shared" si="168"/>
        <v>0</v>
      </c>
      <c r="S140" s="23">
        <f t="shared" si="161"/>
        <v>0</v>
      </c>
      <c r="T140" s="23">
        <f t="shared" si="162"/>
        <v>0</v>
      </c>
      <c r="U140" s="23">
        <f t="shared" si="163"/>
        <v>0</v>
      </c>
      <c r="V140" s="24">
        <f t="shared" si="164"/>
        <v>0</v>
      </c>
      <c r="W140" s="25"/>
      <c r="X140" s="25"/>
      <c r="Y140" s="26">
        <f t="shared" si="165"/>
        <v>0</v>
      </c>
      <c r="Z140" s="43"/>
      <c r="AA140" s="44"/>
    </row>
    <row r="141" spans="1:27" ht="19.5" customHeight="1" x14ac:dyDescent="0.2">
      <c r="A141" s="2"/>
      <c r="B141" s="3" t="s">
        <v>11</v>
      </c>
      <c r="C141" s="2"/>
      <c r="D141" s="11" t="s">
        <v>87</v>
      </c>
      <c r="E141" s="12" t="s">
        <v>88</v>
      </c>
      <c r="F141" s="12" t="s">
        <v>89</v>
      </c>
      <c r="G141" s="12" t="s">
        <v>90</v>
      </c>
      <c r="H141" s="12" t="s">
        <v>91</v>
      </c>
      <c r="I141" s="12" t="s">
        <v>92</v>
      </c>
      <c r="J141" s="12" t="s">
        <v>93</v>
      </c>
      <c r="K141" s="13" t="s">
        <v>94</v>
      </c>
      <c r="L141" s="12" t="s">
        <v>95</v>
      </c>
      <c r="M141" s="14" t="s">
        <v>96</v>
      </c>
      <c r="N141" s="15" t="s">
        <v>97</v>
      </c>
      <c r="O141" s="15" t="s">
        <v>98</v>
      </c>
      <c r="P141" s="15" t="s">
        <v>99</v>
      </c>
      <c r="Q141" s="15" t="s">
        <v>100</v>
      </c>
      <c r="R141" s="15" t="s">
        <v>92</v>
      </c>
      <c r="S141" s="15" t="s">
        <v>101</v>
      </c>
      <c r="T141" s="15" t="s">
        <v>94</v>
      </c>
      <c r="U141" s="15" t="s">
        <v>108</v>
      </c>
      <c r="V141" s="14" t="s">
        <v>102</v>
      </c>
      <c r="W141" s="15" t="s">
        <v>103</v>
      </c>
      <c r="X141" s="15" t="s">
        <v>104</v>
      </c>
      <c r="Y141" s="14" t="s">
        <v>105</v>
      </c>
      <c r="Z141" s="14" t="s">
        <v>111</v>
      </c>
      <c r="AA141" s="16" t="s">
        <v>106</v>
      </c>
    </row>
    <row r="142" spans="1:27" ht="18.75" customHeight="1" x14ac:dyDescent="0.2">
      <c r="A142" s="40">
        <v>101</v>
      </c>
      <c r="B142" s="41" t="s">
        <v>57</v>
      </c>
      <c r="C142" s="42" t="s">
        <v>2</v>
      </c>
      <c r="D142" s="17" t="s">
        <v>80</v>
      </c>
      <c r="E142" s="18">
        <v>9.1999999999999993</v>
      </c>
      <c r="F142" s="18">
        <v>9</v>
      </c>
      <c r="G142" s="18">
        <v>9.3000000000000007</v>
      </c>
      <c r="H142" s="18"/>
      <c r="I142" s="19">
        <f t="shared" ref="I142:I144" si="174">COUNT(E142:H142)</f>
        <v>3</v>
      </c>
      <c r="J142" s="19">
        <f t="shared" ref="J142:J144" si="175">SUM(E142:H142)-(MAX(E142:H142)+MIN(E142:H142))</f>
        <v>9.1999999999999993</v>
      </c>
      <c r="K142" s="19">
        <f t="shared" ref="K142:K144" si="176">(J142/(I142-2))</f>
        <v>9.1999999999999993</v>
      </c>
      <c r="L142" s="20">
        <f t="shared" ref="L142:L144" si="177">IF(I142&gt;0,SUM(E142:H142)/I142,0)</f>
        <v>9.1666666666666661</v>
      </c>
      <c r="M142" s="21">
        <f t="shared" ref="M142:M144" si="178">IF(I142=4,K142,L142)</f>
        <v>9.1666666666666661</v>
      </c>
      <c r="N142" s="22">
        <v>8.6999999999999993</v>
      </c>
      <c r="O142" s="22">
        <v>8.9</v>
      </c>
      <c r="P142" s="22">
        <v>9</v>
      </c>
      <c r="Q142" s="22"/>
      <c r="R142" s="23">
        <f>COUNT(N142:Q142)</f>
        <v>3</v>
      </c>
      <c r="S142" s="23">
        <f t="shared" ref="S142:S144" si="179">SUM(N142:Q142)-(MAX(N142:Q142)+MIN(N142:Q142))</f>
        <v>8.9000000000000021</v>
      </c>
      <c r="T142" s="23">
        <f t="shared" ref="T142:T144" si="180">S142/(R142-2)</f>
        <v>8.9000000000000021</v>
      </c>
      <c r="U142" s="23">
        <f t="shared" ref="U142:U144" si="181">IF(R142&gt;0,SUM(N142:Q142)/R142,0)</f>
        <v>8.8666666666666671</v>
      </c>
      <c r="V142" s="24">
        <f t="shared" ref="V142:V144" si="182">IF(R142=4,T142,U142)</f>
        <v>8.8666666666666671</v>
      </c>
      <c r="W142" s="25">
        <v>10</v>
      </c>
      <c r="X142" s="25"/>
      <c r="Y142" s="26">
        <f t="shared" ref="Y142:Y144" si="183">SUM(M142+V142+W142-X142)</f>
        <v>28.033333333333331</v>
      </c>
      <c r="Z142" s="43">
        <f>Y142+Y143+Y144</f>
        <v>82.206666666666663</v>
      </c>
      <c r="AA142" s="44">
        <f>IF(Z142&gt;0,RANK(Z142,$Z$142,0),0)</f>
        <v>1</v>
      </c>
    </row>
    <row r="143" spans="1:27" ht="18.75" customHeight="1" x14ac:dyDescent="0.2">
      <c r="A143" s="40"/>
      <c r="B143" s="41"/>
      <c r="C143" s="42"/>
      <c r="D143" s="17" t="s">
        <v>109</v>
      </c>
      <c r="E143" s="18">
        <v>8.6</v>
      </c>
      <c r="F143" s="18">
        <v>8.4</v>
      </c>
      <c r="G143" s="18">
        <v>8.3000000000000007</v>
      </c>
      <c r="H143" s="18"/>
      <c r="I143" s="19">
        <f t="shared" si="174"/>
        <v>3</v>
      </c>
      <c r="J143" s="19">
        <f t="shared" si="175"/>
        <v>8.4000000000000021</v>
      </c>
      <c r="K143" s="19">
        <f t="shared" si="176"/>
        <v>8.4000000000000021</v>
      </c>
      <c r="L143" s="20">
        <f t="shared" si="177"/>
        <v>8.4333333333333336</v>
      </c>
      <c r="M143" s="21">
        <f t="shared" si="178"/>
        <v>8.4333333333333336</v>
      </c>
      <c r="N143" s="22">
        <v>8.5</v>
      </c>
      <c r="O143" s="22">
        <v>8.6</v>
      </c>
      <c r="P143" s="22">
        <v>8.6999999999999993</v>
      </c>
      <c r="Q143" s="22"/>
      <c r="R143" s="23">
        <f t="shared" ref="R143:R144" si="184">COUNT(N143:Q143)</f>
        <v>3</v>
      </c>
      <c r="S143" s="23">
        <f t="shared" si="179"/>
        <v>8.6000000000000014</v>
      </c>
      <c r="T143" s="23">
        <f t="shared" si="180"/>
        <v>8.6000000000000014</v>
      </c>
      <c r="U143" s="23">
        <f t="shared" si="181"/>
        <v>8.6</v>
      </c>
      <c r="V143" s="24">
        <f t="shared" si="182"/>
        <v>8.6</v>
      </c>
      <c r="W143" s="25">
        <v>9.84</v>
      </c>
      <c r="X143" s="25"/>
      <c r="Y143" s="26">
        <f t="shared" si="183"/>
        <v>26.873333333333331</v>
      </c>
      <c r="Z143" s="43"/>
      <c r="AA143" s="44"/>
    </row>
    <row r="144" spans="1:27" ht="18.75" customHeight="1" x14ac:dyDescent="0.2">
      <c r="A144" s="40"/>
      <c r="B144" s="41"/>
      <c r="C144" s="42"/>
      <c r="D144" s="17" t="s">
        <v>107</v>
      </c>
      <c r="E144" s="18">
        <v>8.8000000000000007</v>
      </c>
      <c r="F144" s="18">
        <v>8.6</v>
      </c>
      <c r="G144" s="18">
        <v>8.3000000000000007</v>
      </c>
      <c r="H144" s="18"/>
      <c r="I144" s="19">
        <f t="shared" si="174"/>
        <v>3</v>
      </c>
      <c r="J144" s="19">
        <f t="shared" si="175"/>
        <v>8.5999999999999979</v>
      </c>
      <c r="K144" s="19">
        <f t="shared" si="176"/>
        <v>8.5999999999999979</v>
      </c>
      <c r="L144" s="20">
        <f t="shared" si="177"/>
        <v>8.5666666666666664</v>
      </c>
      <c r="M144" s="21">
        <f t="shared" si="178"/>
        <v>8.5666666666666664</v>
      </c>
      <c r="N144" s="22">
        <v>8.6999999999999993</v>
      </c>
      <c r="O144" s="22">
        <v>8.8000000000000007</v>
      </c>
      <c r="P144" s="22">
        <v>8.6999999999999993</v>
      </c>
      <c r="Q144" s="22"/>
      <c r="R144" s="23">
        <f t="shared" si="184"/>
        <v>3</v>
      </c>
      <c r="S144" s="23">
        <f t="shared" si="179"/>
        <v>8.6999999999999993</v>
      </c>
      <c r="T144" s="23">
        <f t="shared" si="180"/>
        <v>8.6999999999999993</v>
      </c>
      <c r="U144" s="23">
        <f t="shared" si="181"/>
        <v>8.7333333333333325</v>
      </c>
      <c r="V144" s="24">
        <f t="shared" si="182"/>
        <v>8.7333333333333325</v>
      </c>
      <c r="W144" s="25">
        <v>10</v>
      </c>
      <c r="X144" s="25"/>
      <c r="Y144" s="26">
        <f t="shared" si="183"/>
        <v>27.299999999999997</v>
      </c>
      <c r="Z144" s="43"/>
      <c r="AA144" s="44"/>
    </row>
    <row r="145" spans="1:27" ht="18.75" customHeight="1" x14ac:dyDescent="0.2">
      <c r="A145" s="8">
        <v>100</v>
      </c>
      <c r="B145" s="10" t="s">
        <v>69</v>
      </c>
      <c r="C145" s="9" t="s">
        <v>26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ht="18.75" customHeight="1" x14ac:dyDescent="0.2">
      <c r="A146" s="5"/>
      <c r="B146" s="4" t="s">
        <v>12</v>
      </c>
      <c r="C146" s="5"/>
      <c r="D146" s="11" t="s">
        <v>87</v>
      </c>
      <c r="E146" s="12" t="s">
        <v>88</v>
      </c>
      <c r="F146" s="12" t="s">
        <v>89</v>
      </c>
      <c r="G146" s="12" t="s">
        <v>90</v>
      </c>
      <c r="H146" s="12" t="s">
        <v>91</v>
      </c>
      <c r="I146" s="12" t="s">
        <v>92</v>
      </c>
      <c r="J146" s="12" t="s">
        <v>93</v>
      </c>
      <c r="K146" s="13" t="s">
        <v>94</v>
      </c>
      <c r="L146" s="12" t="s">
        <v>95</v>
      </c>
      <c r="M146" s="14" t="s">
        <v>96</v>
      </c>
      <c r="N146" s="15" t="s">
        <v>97</v>
      </c>
      <c r="O146" s="15" t="s">
        <v>98</v>
      </c>
      <c r="P146" s="15" t="s">
        <v>99</v>
      </c>
      <c r="Q146" s="15" t="s">
        <v>100</v>
      </c>
      <c r="R146" s="15" t="s">
        <v>92</v>
      </c>
      <c r="S146" s="15" t="s">
        <v>101</v>
      </c>
      <c r="T146" s="15" t="s">
        <v>94</v>
      </c>
      <c r="U146" s="15" t="s">
        <v>108</v>
      </c>
      <c r="V146" s="14" t="s">
        <v>102</v>
      </c>
      <c r="W146" s="15" t="s">
        <v>103</v>
      </c>
      <c r="X146" s="15" t="s">
        <v>104</v>
      </c>
      <c r="Y146" s="14" t="s">
        <v>105</v>
      </c>
      <c r="Z146" s="14" t="s">
        <v>111</v>
      </c>
      <c r="AA146" s="16" t="s">
        <v>106</v>
      </c>
    </row>
    <row r="147" spans="1:27" ht="18.75" customHeight="1" x14ac:dyDescent="0.2">
      <c r="A147" s="50">
        <v>110</v>
      </c>
      <c r="B147" s="53" t="s">
        <v>58</v>
      </c>
      <c r="C147" s="45" t="s">
        <v>2</v>
      </c>
      <c r="D147" s="17" t="s">
        <v>80</v>
      </c>
      <c r="E147" s="18">
        <v>8.8000000000000007</v>
      </c>
      <c r="F147" s="18">
        <v>8.6</v>
      </c>
      <c r="G147" s="18">
        <v>8.6999999999999993</v>
      </c>
      <c r="H147" s="18"/>
      <c r="I147" s="19">
        <f t="shared" ref="I147:I149" si="185">COUNT(E147:H147)</f>
        <v>3</v>
      </c>
      <c r="J147" s="19">
        <f t="shared" ref="J147:J149" si="186">SUM(E147:H147)-(MAX(E147:H147)+MIN(E147:H147))</f>
        <v>8.6999999999999993</v>
      </c>
      <c r="K147" s="19">
        <f t="shared" ref="K147:K149" si="187">(J147/(I147-2))</f>
        <v>8.6999999999999993</v>
      </c>
      <c r="L147" s="20">
        <f t="shared" ref="L147:L149" si="188">IF(I147&gt;0,SUM(E147:H147)/I147,0)</f>
        <v>8.6999999999999993</v>
      </c>
      <c r="M147" s="21">
        <f t="shared" ref="M147:M149" si="189">IF(I147=4,K147,L147)</f>
        <v>8.6999999999999993</v>
      </c>
      <c r="N147" s="22">
        <v>8.8000000000000007</v>
      </c>
      <c r="O147" s="22">
        <v>8.1</v>
      </c>
      <c r="P147" s="22">
        <v>8.8000000000000007</v>
      </c>
      <c r="Q147" s="22"/>
      <c r="R147" s="23">
        <f>COUNT(N147:Q147)</f>
        <v>3</v>
      </c>
      <c r="S147" s="23">
        <f t="shared" ref="S147:S149" si="190">SUM(N147:Q147)-(MAX(N147:Q147)+MIN(N147:Q147))</f>
        <v>8.8000000000000007</v>
      </c>
      <c r="T147" s="23">
        <f t="shared" ref="T147:T149" si="191">S147/(R147-2)</f>
        <v>8.8000000000000007</v>
      </c>
      <c r="U147" s="23">
        <f t="shared" ref="U147:U149" si="192">IF(R147&gt;0,SUM(N147:Q147)/R147,0)</f>
        <v>8.5666666666666664</v>
      </c>
      <c r="V147" s="24">
        <f t="shared" ref="V147:V149" si="193">IF(R147=4,T147,U147)</f>
        <v>8.5666666666666664</v>
      </c>
      <c r="W147" s="25">
        <v>9.68</v>
      </c>
      <c r="X147" s="25"/>
      <c r="Y147" s="26">
        <f t="shared" ref="Y147:Y149" si="194">SUM(M147+V147+W147-X147)</f>
        <v>26.946666666666665</v>
      </c>
      <c r="Z147" s="43">
        <f>Y147+Y148+Y149</f>
        <v>81.046666666666667</v>
      </c>
      <c r="AA147" s="44">
        <f>IF(Z147&gt;0,RANK(Z147,$Z$147,0),0)</f>
        <v>1</v>
      </c>
    </row>
    <row r="148" spans="1:27" ht="18.75" customHeight="1" x14ac:dyDescent="0.2">
      <c r="A148" s="51"/>
      <c r="B148" s="54"/>
      <c r="C148" s="46"/>
      <c r="D148" s="17" t="s">
        <v>109</v>
      </c>
      <c r="E148" s="18">
        <v>9.1</v>
      </c>
      <c r="F148" s="18">
        <v>8.5</v>
      </c>
      <c r="G148" s="18">
        <v>8.6</v>
      </c>
      <c r="H148" s="18"/>
      <c r="I148" s="19">
        <f t="shared" si="185"/>
        <v>3</v>
      </c>
      <c r="J148" s="19">
        <f t="shared" si="186"/>
        <v>8.6000000000000014</v>
      </c>
      <c r="K148" s="19">
        <f t="shared" si="187"/>
        <v>8.6000000000000014</v>
      </c>
      <c r="L148" s="20">
        <f t="shared" si="188"/>
        <v>8.7333333333333343</v>
      </c>
      <c r="M148" s="21">
        <f t="shared" si="189"/>
        <v>8.7333333333333343</v>
      </c>
      <c r="N148" s="22">
        <v>8.9</v>
      </c>
      <c r="O148" s="22">
        <v>8</v>
      </c>
      <c r="P148" s="22">
        <v>8.4</v>
      </c>
      <c r="Q148" s="22"/>
      <c r="R148" s="23">
        <f t="shared" ref="R148:R149" si="195">COUNT(N148:Q148)</f>
        <v>3</v>
      </c>
      <c r="S148" s="23">
        <f t="shared" si="190"/>
        <v>8.3999999999999986</v>
      </c>
      <c r="T148" s="23">
        <f t="shared" si="191"/>
        <v>8.3999999999999986</v>
      </c>
      <c r="U148" s="23">
        <f t="shared" si="192"/>
        <v>8.4333333333333318</v>
      </c>
      <c r="V148" s="24">
        <f t="shared" si="193"/>
        <v>8.4333333333333318</v>
      </c>
      <c r="W148" s="25">
        <v>10</v>
      </c>
      <c r="X148" s="25"/>
      <c r="Y148" s="26">
        <f t="shared" si="194"/>
        <v>27.166666666666664</v>
      </c>
      <c r="Z148" s="43"/>
      <c r="AA148" s="44"/>
    </row>
    <row r="149" spans="1:27" ht="18.75" customHeight="1" x14ac:dyDescent="0.2">
      <c r="A149" s="52"/>
      <c r="B149" s="55"/>
      <c r="C149" s="47"/>
      <c r="D149" s="17" t="s">
        <v>107</v>
      </c>
      <c r="E149" s="18">
        <v>8.3000000000000007</v>
      </c>
      <c r="F149" s="18">
        <v>7.8</v>
      </c>
      <c r="G149" s="18">
        <v>8.1999999999999993</v>
      </c>
      <c r="H149" s="18"/>
      <c r="I149" s="19">
        <f t="shared" si="185"/>
        <v>3</v>
      </c>
      <c r="J149" s="19">
        <f t="shared" si="186"/>
        <v>8.1999999999999993</v>
      </c>
      <c r="K149" s="19">
        <f t="shared" si="187"/>
        <v>8.1999999999999993</v>
      </c>
      <c r="L149" s="20">
        <f t="shared" si="188"/>
        <v>8.1</v>
      </c>
      <c r="M149" s="21">
        <f t="shared" si="189"/>
        <v>8.1</v>
      </c>
      <c r="N149" s="22">
        <v>8.8000000000000007</v>
      </c>
      <c r="O149" s="22">
        <v>9</v>
      </c>
      <c r="P149" s="22">
        <v>8.6999999999999993</v>
      </c>
      <c r="Q149" s="22"/>
      <c r="R149" s="23">
        <f t="shared" si="195"/>
        <v>3</v>
      </c>
      <c r="S149" s="23">
        <f t="shared" si="190"/>
        <v>8.8000000000000007</v>
      </c>
      <c r="T149" s="23">
        <f t="shared" si="191"/>
        <v>8.8000000000000007</v>
      </c>
      <c r="U149" s="23">
        <f t="shared" si="192"/>
        <v>8.8333333333333339</v>
      </c>
      <c r="V149" s="24">
        <f t="shared" si="193"/>
        <v>8.8333333333333339</v>
      </c>
      <c r="W149" s="25">
        <v>10</v>
      </c>
      <c r="X149" s="25"/>
      <c r="Y149" s="26">
        <f t="shared" si="194"/>
        <v>26.933333333333334</v>
      </c>
      <c r="Z149" s="43"/>
      <c r="AA149" s="44"/>
    </row>
    <row r="150" spans="1:27" ht="19.5" customHeight="1" x14ac:dyDescent="0.2">
      <c r="A150" s="5"/>
      <c r="B150" s="4" t="s">
        <v>13</v>
      </c>
      <c r="C150" s="5"/>
      <c r="D150" s="11" t="s">
        <v>87</v>
      </c>
      <c r="E150" s="12" t="s">
        <v>88</v>
      </c>
      <c r="F150" s="12" t="s">
        <v>89</v>
      </c>
      <c r="G150" s="12" t="s">
        <v>90</v>
      </c>
      <c r="H150" s="12" t="s">
        <v>91</v>
      </c>
      <c r="I150" s="12" t="s">
        <v>92</v>
      </c>
      <c r="J150" s="12" t="s">
        <v>93</v>
      </c>
      <c r="K150" s="13" t="s">
        <v>94</v>
      </c>
      <c r="L150" s="12" t="s">
        <v>95</v>
      </c>
      <c r="M150" s="14" t="s">
        <v>96</v>
      </c>
      <c r="N150" s="15" t="s">
        <v>97</v>
      </c>
      <c r="O150" s="15" t="s">
        <v>98</v>
      </c>
      <c r="P150" s="15" t="s">
        <v>99</v>
      </c>
      <c r="Q150" s="15" t="s">
        <v>100</v>
      </c>
      <c r="R150" s="15" t="s">
        <v>92</v>
      </c>
      <c r="S150" s="15" t="s">
        <v>101</v>
      </c>
      <c r="T150" s="15" t="s">
        <v>94</v>
      </c>
      <c r="U150" s="15" t="s">
        <v>108</v>
      </c>
      <c r="V150" s="14" t="s">
        <v>102</v>
      </c>
      <c r="W150" s="15" t="s">
        <v>103</v>
      </c>
      <c r="X150" s="15" t="s">
        <v>104</v>
      </c>
      <c r="Y150" s="14" t="s">
        <v>105</v>
      </c>
      <c r="Z150" s="14" t="s">
        <v>111</v>
      </c>
      <c r="AA150" s="16" t="s">
        <v>106</v>
      </c>
    </row>
    <row r="151" spans="1:27" ht="18.75" customHeight="1" x14ac:dyDescent="0.2">
      <c r="A151" s="50">
        <v>120</v>
      </c>
      <c r="B151" s="53" t="s">
        <v>30</v>
      </c>
      <c r="C151" s="45" t="s">
        <v>28</v>
      </c>
      <c r="D151" s="17" t="s">
        <v>80</v>
      </c>
      <c r="E151" s="18">
        <v>8.5</v>
      </c>
      <c r="F151" s="18">
        <v>8.3000000000000007</v>
      </c>
      <c r="G151" s="18">
        <v>8.5</v>
      </c>
      <c r="H151" s="18"/>
      <c r="I151" s="19">
        <f t="shared" ref="I151:I153" si="196">COUNT(E151:H151)</f>
        <v>3</v>
      </c>
      <c r="J151" s="19">
        <f t="shared" ref="J151:J153" si="197">SUM(E151:H151)-(MAX(E151:H151)+MIN(E151:H151))</f>
        <v>8.5</v>
      </c>
      <c r="K151" s="19">
        <f t="shared" ref="K151:K153" si="198">(J151/(I151-2))</f>
        <v>8.5</v>
      </c>
      <c r="L151" s="20">
        <f t="shared" ref="L151:L153" si="199">IF(I151&gt;0,SUM(E151:H151)/I151,0)</f>
        <v>8.4333333333333336</v>
      </c>
      <c r="M151" s="21">
        <f t="shared" ref="M151:M153" si="200">IF(I151=4,K151,L151)</f>
        <v>8.4333333333333336</v>
      </c>
      <c r="N151" s="22">
        <v>7.6</v>
      </c>
      <c r="O151" s="22">
        <v>7.8</v>
      </c>
      <c r="P151" s="22">
        <v>8.1999999999999993</v>
      </c>
      <c r="Q151" s="22"/>
      <c r="R151" s="23">
        <f>COUNT(N151:Q151)</f>
        <v>3</v>
      </c>
      <c r="S151" s="23">
        <f t="shared" ref="S151:S153" si="201">SUM(N151:Q151)-(MAX(N151:Q151)+MIN(N151:Q151))</f>
        <v>7.7999999999999989</v>
      </c>
      <c r="T151" s="23">
        <f t="shared" ref="T151:T153" si="202">S151/(R151-2)</f>
        <v>7.7999999999999989</v>
      </c>
      <c r="U151" s="23">
        <f t="shared" ref="U151:U153" si="203">IF(R151&gt;0,SUM(N151:Q151)/R151,0)</f>
        <v>7.8666666666666663</v>
      </c>
      <c r="V151" s="24">
        <f t="shared" ref="V151:V153" si="204">IF(R151=4,T151,U151)</f>
        <v>7.8666666666666663</v>
      </c>
      <c r="W151" s="25">
        <v>9.7799999999999994</v>
      </c>
      <c r="X151" s="25">
        <v>0.3</v>
      </c>
      <c r="Y151" s="26">
        <f t="shared" ref="Y151:Y153" si="205">SUM(M151+V151+W151-X151)</f>
        <v>25.779999999999998</v>
      </c>
      <c r="Z151" s="43">
        <f>Y151+Y152+Y153</f>
        <v>77.193333333333328</v>
      </c>
      <c r="AA151" s="44">
        <f>IF(Z151&gt;0,RANK(Z151,$Z$151:$Z$156,0),0)</f>
        <v>1</v>
      </c>
    </row>
    <row r="152" spans="1:27" ht="18.75" customHeight="1" x14ac:dyDescent="0.2">
      <c r="A152" s="51"/>
      <c r="B152" s="54"/>
      <c r="C152" s="46"/>
      <c r="D152" s="17" t="s">
        <v>109</v>
      </c>
      <c r="E152" s="18">
        <v>7.9</v>
      </c>
      <c r="F152" s="18">
        <v>7.7</v>
      </c>
      <c r="G152" s="18">
        <v>7.7</v>
      </c>
      <c r="H152" s="18"/>
      <c r="I152" s="19">
        <f t="shared" si="196"/>
        <v>3</v>
      </c>
      <c r="J152" s="19">
        <f t="shared" si="197"/>
        <v>7.6999999999999993</v>
      </c>
      <c r="K152" s="19">
        <f t="shared" si="198"/>
        <v>7.6999999999999993</v>
      </c>
      <c r="L152" s="20">
        <f t="shared" si="199"/>
        <v>7.7666666666666666</v>
      </c>
      <c r="M152" s="21">
        <f t="shared" si="200"/>
        <v>7.7666666666666666</v>
      </c>
      <c r="N152" s="22">
        <v>7.6</v>
      </c>
      <c r="O152" s="22">
        <v>7.7</v>
      </c>
      <c r="P152" s="22">
        <v>7.9</v>
      </c>
      <c r="Q152" s="22"/>
      <c r="R152" s="23">
        <f t="shared" ref="R152:R153" si="206">COUNT(N152:Q152)</f>
        <v>3</v>
      </c>
      <c r="S152" s="23">
        <f t="shared" si="201"/>
        <v>7.7000000000000028</v>
      </c>
      <c r="T152" s="23">
        <f t="shared" si="202"/>
        <v>7.7000000000000028</v>
      </c>
      <c r="U152" s="23">
        <f t="shared" si="203"/>
        <v>7.7333333333333343</v>
      </c>
      <c r="V152" s="24">
        <f t="shared" si="204"/>
        <v>7.7333333333333343</v>
      </c>
      <c r="W152" s="25">
        <v>9.98</v>
      </c>
      <c r="X152" s="25"/>
      <c r="Y152" s="26">
        <f t="shared" si="205"/>
        <v>25.48</v>
      </c>
      <c r="Z152" s="43"/>
      <c r="AA152" s="44"/>
    </row>
    <row r="153" spans="1:27" ht="18.75" customHeight="1" x14ac:dyDescent="0.2">
      <c r="A153" s="52"/>
      <c r="B153" s="55"/>
      <c r="C153" s="47"/>
      <c r="D153" s="17" t="s">
        <v>107</v>
      </c>
      <c r="E153" s="18">
        <v>7.8</v>
      </c>
      <c r="F153" s="18">
        <v>7.8</v>
      </c>
      <c r="G153" s="18">
        <v>7.6</v>
      </c>
      <c r="H153" s="18"/>
      <c r="I153" s="19">
        <f t="shared" si="196"/>
        <v>3</v>
      </c>
      <c r="J153" s="19">
        <f t="shared" si="197"/>
        <v>7.8000000000000007</v>
      </c>
      <c r="K153" s="19">
        <f t="shared" si="198"/>
        <v>7.8000000000000007</v>
      </c>
      <c r="L153" s="20">
        <f t="shared" si="199"/>
        <v>7.7333333333333334</v>
      </c>
      <c r="M153" s="21">
        <f t="shared" si="200"/>
        <v>7.7333333333333334</v>
      </c>
      <c r="N153" s="22">
        <v>8</v>
      </c>
      <c r="O153" s="22">
        <v>8.1</v>
      </c>
      <c r="P153" s="22">
        <v>8.5</v>
      </c>
      <c r="Q153" s="22"/>
      <c r="R153" s="23">
        <f t="shared" si="206"/>
        <v>3</v>
      </c>
      <c r="S153" s="23">
        <f t="shared" si="201"/>
        <v>8.1000000000000014</v>
      </c>
      <c r="T153" s="23">
        <f t="shared" si="202"/>
        <v>8.1000000000000014</v>
      </c>
      <c r="U153" s="23">
        <f t="shared" si="203"/>
        <v>8.2000000000000011</v>
      </c>
      <c r="V153" s="24">
        <f t="shared" si="204"/>
        <v>8.2000000000000011</v>
      </c>
      <c r="W153" s="25">
        <v>10</v>
      </c>
      <c r="X153" s="25"/>
      <c r="Y153" s="26">
        <f t="shared" si="205"/>
        <v>25.933333333333334</v>
      </c>
      <c r="Z153" s="43"/>
      <c r="AA153" s="44"/>
    </row>
    <row r="154" spans="1:27" ht="18.75" customHeight="1" x14ac:dyDescent="0.2">
      <c r="A154" s="50">
        <v>121</v>
      </c>
      <c r="B154" s="45" t="s">
        <v>82</v>
      </c>
      <c r="C154" s="45" t="s">
        <v>40</v>
      </c>
      <c r="D154" s="17" t="s">
        <v>80</v>
      </c>
      <c r="E154" s="18">
        <v>7.1</v>
      </c>
      <c r="F154" s="18">
        <v>6.9</v>
      </c>
      <c r="G154" s="18">
        <v>6.7</v>
      </c>
      <c r="H154" s="18"/>
      <c r="I154" s="19">
        <f t="shared" ref="I154:I155" si="207">COUNT(E154:H154)</f>
        <v>3</v>
      </c>
      <c r="J154" s="19">
        <f t="shared" ref="J154:J155" si="208">SUM(E154:H154)-(MAX(E154:H154)+MIN(E154:H154))</f>
        <v>6.8999999999999986</v>
      </c>
      <c r="K154" s="19">
        <f t="shared" ref="K154:K155" si="209">(J154/(I154-2))</f>
        <v>6.8999999999999986</v>
      </c>
      <c r="L154" s="20">
        <f t="shared" ref="L154:L155" si="210">IF(I154&gt;0,SUM(E154:H154)/I154,0)</f>
        <v>6.8999999999999995</v>
      </c>
      <c r="M154" s="21">
        <f t="shared" ref="M154:M155" si="211">IF(I154=4,K154,L154)</f>
        <v>6.8999999999999995</v>
      </c>
      <c r="N154" s="22">
        <v>8.6999999999999993</v>
      </c>
      <c r="O154" s="22">
        <v>8.1999999999999993</v>
      </c>
      <c r="P154" s="22">
        <v>7.5</v>
      </c>
      <c r="Q154" s="22"/>
      <c r="R154" s="23">
        <f>COUNT(N154:Q154)</f>
        <v>3</v>
      </c>
      <c r="S154" s="23">
        <f t="shared" ref="S154:S155" si="212">SUM(N154:Q154)-(MAX(N154:Q154)+MIN(N154:Q154))</f>
        <v>8.1999999999999993</v>
      </c>
      <c r="T154" s="23">
        <f t="shared" ref="T154:T155" si="213">S154/(R154-2)</f>
        <v>8.1999999999999993</v>
      </c>
      <c r="U154" s="23">
        <f t="shared" ref="U154:U155" si="214">IF(R154&gt;0,SUM(N154:Q154)/R154,0)</f>
        <v>8.1333333333333329</v>
      </c>
      <c r="V154" s="24">
        <f t="shared" ref="V154:V155" si="215">IF(R154=4,T154,U154)</f>
        <v>8.1333333333333329</v>
      </c>
      <c r="W154" s="25">
        <v>9.8000000000000007</v>
      </c>
      <c r="X154" s="25">
        <v>0.3</v>
      </c>
      <c r="Y154" s="26">
        <f t="shared" ref="Y154:Y155" si="216">SUM(M154+V154+W154-X154)</f>
        <v>24.533333333333331</v>
      </c>
      <c r="Z154" s="65">
        <f>Y154+Y155</f>
        <v>47.416666666666664</v>
      </c>
      <c r="AA154" s="67">
        <f>IF(Z154&gt;0,RANK(Z154,$Z$151:$Z$155,0),0)</f>
        <v>2</v>
      </c>
    </row>
    <row r="155" spans="1:27" ht="18.75" customHeight="1" x14ac:dyDescent="0.2">
      <c r="A155" s="52"/>
      <c r="B155" s="47"/>
      <c r="C155" s="47"/>
      <c r="D155" s="17" t="s">
        <v>107</v>
      </c>
      <c r="E155" s="18">
        <v>7.4</v>
      </c>
      <c r="F155" s="18">
        <v>7.8</v>
      </c>
      <c r="G155" s="18">
        <v>7.3</v>
      </c>
      <c r="H155" s="18"/>
      <c r="I155" s="19">
        <f t="shared" si="207"/>
        <v>3</v>
      </c>
      <c r="J155" s="19">
        <f t="shared" si="208"/>
        <v>7.4</v>
      </c>
      <c r="K155" s="19">
        <f t="shared" si="209"/>
        <v>7.4</v>
      </c>
      <c r="L155" s="20">
        <f t="shared" si="210"/>
        <v>7.5</v>
      </c>
      <c r="M155" s="21">
        <f t="shared" si="211"/>
        <v>7.5</v>
      </c>
      <c r="N155" s="22">
        <v>8</v>
      </c>
      <c r="O155" s="22">
        <v>8.3000000000000007</v>
      </c>
      <c r="P155" s="22">
        <v>8.1</v>
      </c>
      <c r="Q155" s="22"/>
      <c r="R155" s="23">
        <f t="shared" ref="R155" si="217">COUNT(N155:Q155)</f>
        <v>3</v>
      </c>
      <c r="S155" s="23">
        <f t="shared" si="212"/>
        <v>8.0999999999999979</v>
      </c>
      <c r="T155" s="23">
        <f t="shared" si="213"/>
        <v>8.0999999999999979</v>
      </c>
      <c r="U155" s="23">
        <f t="shared" si="214"/>
        <v>8.1333333333333329</v>
      </c>
      <c r="V155" s="24">
        <f t="shared" si="215"/>
        <v>8.1333333333333329</v>
      </c>
      <c r="W155" s="25">
        <v>9.35</v>
      </c>
      <c r="X155" s="25">
        <v>2.1</v>
      </c>
      <c r="Y155" s="26">
        <f t="shared" si="216"/>
        <v>22.883333333333333</v>
      </c>
      <c r="Z155" s="66"/>
      <c r="AA155" s="68"/>
    </row>
    <row r="156" spans="1:27" ht="19.5" customHeight="1" x14ac:dyDescent="0.2">
      <c r="A156" s="2"/>
      <c r="B156" s="3" t="s">
        <v>14</v>
      </c>
      <c r="C156" s="2"/>
      <c r="D156" s="11" t="s">
        <v>87</v>
      </c>
      <c r="E156" s="12" t="s">
        <v>88</v>
      </c>
      <c r="F156" s="12" t="s">
        <v>89</v>
      </c>
      <c r="G156" s="12" t="s">
        <v>90</v>
      </c>
      <c r="H156" s="12" t="s">
        <v>91</v>
      </c>
      <c r="I156" s="12" t="s">
        <v>92</v>
      </c>
      <c r="J156" s="12" t="s">
        <v>93</v>
      </c>
      <c r="K156" s="13" t="s">
        <v>94</v>
      </c>
      <c r="L156" s="12" t="s">
        <v>95</v>
      </c>
      <c r="M156" s="14" t="s">
        <v>96</v>
      </c>
      <c r="N156" s="15" t="s">
        <v>97</v>
      </c>
      <c r="O156" s="15" t="s">
        <v>98</v>
      </c>
      <c r="P156" s="15" t="s">
        <v>99</v>
      </c>
      <c r="Q156" s="15" t="s">
        <v>100</v>
      </c>
      <c r="R156" s="15" t="s">
        <v>92</v>
      </c>
      <c r="S156" s="15" t="s">
        <v>101</v>
      </c>
      <c r="T156" s="15" t="s">
        <v>94</v>
      </c>
      <c r="U156" s="15" t="s">
        <v>108</v>
      </c>
      <c r="V156" s="14" t="s">
        <v>102</v>
      </c>
      <c r="W156" s="15" t="s">
        <v>103</v>
      </c>
      <c r="X156" s="15" t="s">
        <v>104</v>
      </c>
      <c r="Y156" s="14" t="s">
        <v>105</v>
      </c>
      <c r="Z156" s="14" t="s">
        <v>111</v>
      </c>
      <c r="AA156" s="16" t="s">
        <v>106</v>
      </c>
    </row>
    <row r="157" spans="1:27" ht="18.75" customHeight="1" x14ac:dyDescent="0.2">
      <c r="A157" s="50">
        <v>130</v>
      </c>
      <c r="B157" s="53" t="s">
        <v>70</v>
      </c>
      <c r="C157" s="45" t="s">
        <v>18</v>
      </c>
      <c r="D157" s="17" t="s">
        <v>80</v>
      </c>
      <c r="E157" s="18">
        <v>6.5</v>
      </c>
      <c r="F157" s="18">
        <v>6.9</v>
      </c>
      <c r="G157" s="18">
        <v>7.5</v>
      </c>
      <c r="H157" s="18"/>
      <c r="I157" s="19">
        <f t="shared" ref="I157:I159" si="218">COUNT(E157:H157)</f>
        <v>3</v>
      </c>
      <c r="J157" s="19">
        <f t="shared" ref="J157:J159" si="219">SUM(E157:H157)-(MAX(E157:H157)+MIN(E157:H157))</f>
        <v>6.8999999999999986</v>
      </c>
      <c r="K157" s="19">
        <f t="shared" ref="K157:K159" si="220">(J157/(I157-2))</f>
        <v>6.8999999999999986</v>
      </c>
      <c r="L157" s="20">
        <f t="shared" ref="L157:L159" si="221">IF(I157&gt;0,SUM(E157:H157)/I157,0)</f>
        <v>6.9666666666666659</v>
      </c>
      <c r="M157" s="21">
        <f t="shared" ref="M157:M159" si="222">IF(I157=4,K157,L157)</f>
        <v>6.9666666666666659</v>
      </c>
      <c r="N157" s="22">
        <v>7</v>
      </c>
      <c r="O157" s="22">
        <v>6.7</v>
      </c>
      <c r="P157" s="22">
        <v>6.9</v>
      </c>
      <c r="Q157" s="22"/>
      <c r="R157" s="23">
        <f>COUNT(N157:Q157)</f>
        <v>3</v>
      </c>
      <c r="S157" s="23">
        <f t="shared" ref="S157:S159" si="223">SUM(N157:Q157)-(MAX(N157:Q157)+MIN(N157:Q157))</f>
        <v>6.9000000000000021</v>
      </c>
      <c r="T157" s="23">
        <f t="shared" ref="T157:T159" si="224">S157/(R157-2)</f>
        <v>6.9000000000000021</v>
      </c>
      <c r="U157" s="23">
        <f t="shared" ref="U157:U159" si="225">IF(R157&gt;0,SUM(N157:Q157)/R157,0)</f>
        <v>6.8666666666666671</v>
      </c>
      <c r="V157" s="24">
        <f t="shared" ref="V157:V159" si="226">IF(R157=4,T157,U157)</f>
        <v>6.8666666666666671</v>
      </c>
      <c r="W157" s="25">
        <v>6.9</v>
      </c>
      <c r="X157" s="25">
        <v>1.2</v>
      </c>
      <c r="Y157" s="26">
        <f t="shared" ref="Y157:Y159" si="227">SUM(M157+V157+W157-X157)</f>
        <v>19.533333333333335</v>
      </c>
      <c r="Z157" s="43">
        <f>Y157+Y158+Y159</f>
        <v>19.533333333333335</v>
      </c>
      <c r="AA157" s="44">
        <f>IF(Z157&gt;0,RANK(Z157,$Z$157:$Z$162,0),0)</f>
        <v>1</v>
      </c>
    </row>
    <row r="158" spans="1:27" ht="18.75" customHeight="1" x14ac:dyDescent="0.2">
      <c r="A158" s="51"/>
      <c r="B158" s="54"/>
      <c r="C158" s="46"/>
      <c r="D158" s="17" t="s">
        <v>109</v>
      </c>
      <c r="E158" s="18"/>
      <c r="F158" s="18"/>
      <c r="G158" s="18"/>
      <c r="H158" s="18"/>
      <c r="I158" s="19">
        <f t="shared" si="218"/>
        <v>0</v>
      </c>
      <c r="J158" s="19">
        <f t="shared" si="219"/>
        <v>0</v>
      </c>
      <c r="K158" s="19">
        <f t="shared" si="220"/>
        <v>0</v>
      </c>
      <c r="L158" s="20">
        <f t="shared" si="221"/>
        <v>0</v>
      </c>
      <c r="M158" s="21">
        <f t="shared" si="222"/>
        <v>0</v>
      </c>
      <c r="N158" s="22"/>
      <c r="O158" s="22"/>
      <c r="P158" s="22"/>
      <c r="Q158" s="22"/>
      <c r="R158" s="23">
        <f t="shared" ref="R158:R159" si="228">COUNT(N158:Q158)</f>
        <v>0</v>
      </c>
      <c r="S158" s="23">
        <f t="shared" si="223"/>
        <v>0</v>
      </c>
      <c r="T158" s="23">
        <f t="shared" si="224"/>
        <v>0</v>
      </c>
      <c r="U158" s="23">
        <f t="shared" si="225"/>
        <v>0</v>
      </c>
      <c r="V158" s="24">
        <f t="shared" si="226"/>
        <v>0</v>
      </c>
      <c r="W158" s="25"/>
      <c r="X158" s="25"/>
      <c r="Y158" s="26">
        <f t="shared" si="227"/>
        <v>0</v>
      </c>
      <c r="Z158" s="43"/>
      <c r="AA158" s="44"/>
    </row>
    <row r="159" spans="1:27" ht="18.75" customHeight="1" x14ac:dyDescent="0.2">
      <c r="A159" s="52"/>
      <c r="B159" s="55"/>
      <c r="C159" s="47"/>
      <c r="D159" s="17" t="s">
        <v>110</v>
      </c>
      <c r="E159" s="18"/>
      <c r="F159" s="18"/>
      <c r="G159" s="18"/>
      <c r="H159" s="18"/>
      <c r="I159" s="19">
        <f t="shared" si="218"/>
        <v>0</v>
      </c>
      <c r="J159" s="19">
        <f t="shared" si="219"/>
        <v>0</v>
      </c>
      <c r="K159" s="19">
        <f t="shared" si="220"/>
        <v>0</v>
      </c>
      <c r="L159" s="20">
        <f t="shared" si="221"/>
        <v>0</v>
      </c>
      <c r="M159" s="21">
        <f t="shared" si="222"/>
        <v>0</v>
      </c>
      <c r="N159" s="22"/>
      <c r="O159" s="22"/>
      <c r="P159" s="22"/>
      <c r="Q159" s="22"/>
      <c r="R159" s="23">
        <f t="shared" si="228"/>
        <v>0</v>
      </c>
      <c r="S159" s="23">
        <f t="shared" si="223"/>
        <v>0</v>
      </c>
      <c r="T159" s="23">
        <f t="shared" si="224"/>
        <v>0</v>
      </c>
      <c r="U159" s="23">
        <f t="shared" si="225"/>
        <v>0</v>
      </c>
      <c r="V159" s="24">
        <f t="shared" si="226"/>
        <v>0</v>
      </c>
      <c r="W159" s="25"/>
      <c r="X159" s="25"/>
      <c r="Y159" s="26">
        <f t="shared" si="227"/>
        <v>0</v>
      </c>
      <c r="Z159" s="43"/>
      <c r="AA159" s="44"/>
    </row>
    <row r="160" spans="1:27" ht="18.75" customHeight="1" x14ac:dyDescent="0.2">
      <c r="A160" s="56">
        <v>131</v>
      </c>
      <c r="B160" s="59" t="s">
        <v>51</v>
      </c>
      <c r="C160" s="62" t="s">
        <v>50</v>
      </c>
      <c r="D160" s="28" t="s">
        <v>80</v>
      </c>
      <c r="E160" s="29"/>
      <c r="F160" s="29"/>
      <c r="G160" s="29"/>
      <c r="H160" s="29"/>
      <c r="I160" s="30">
        <f t="shared" ref="I160:I162" si="229">COUNT(E160:H160)</f>
        <v>0</v>
      </c>
      <c r="J160" s="30">
        <f t="shared" ref="J160:J162" si="230">SUM(E160:H160)-(MAX(E160:H160)+MIN(E160:H160))</f>
        <v>0</v>
      </c>
      <c r="K160" s="30">
        <f t="shared" ref="K160:K162" si="231">(J160/(I160-2))</f>
        <v>0</v>
      </c>
      <c r="L160" s="31">
        <f t="shared" ref="L160:L162" si="232">IF(I160&gt;0,SUM(E160:H160)/I160,0)</f>
        <v>0</v>
      </c>
      <c r="M160" s="32">
        <f t="shared" ref="M160:M162" si="233">IF(I160=4,K160,L160)</f>
        <v>0</v>
      </c>
      <c r="N160" s="33"/>
      <c r="O160" s="33"/>
      <c r="P160" s="33"/>
      <c r="Q160" s="33"/>
      <c r="R160" s="34">
        <f>COUNT(N160:Q160)</f>
        <v>0</v>
      </c>
      <c r="S160" s="34">
        <f t="shared" ref="S160:S162" si="234">SUM(N160:Q160)-(MAX(N160:Q160)+MIN(N160:Q160))</f>
        <v>0</v>
      </c>
      <c r="T160" s="34">
        <f t="shared" ref="T160:T162" si="235">S160/(R160-2)</f>
        <v>0</v>
      </c>
      <c r="U160" s="34">
        <f t="shared" ref="U160:U162" si="236">IF(R160&gt;0,SUM(N160:Q160)/R160,0)</f>
        <v>0</v>
      </c>
      <c r="V160" s="35">
        <f t="shared" ref="V160:V162" si="237">IF(R160=4,T160,U160)</f>
        <v>0</v>
      </c>
      <c r="W160" s="36"/>
      <c r="X160" s="36"/>
      <c r="Y160" s="37">
        <f t="shared" ref="Y160:Y162" si="238">SUM(M160+V160+W160-X160)</f>
        <v>0</v>
      </c>
      <c r="Z160" s="48">
        <f>Y160+Y161+Y162</f>
        <v>0</v>
      </c>
      <c r="AA160" s="49">
        <f>IF(Z160&gt;0,RANK(Z160,$Z$157:$Z$162,0),0)</f>
        <v>0</v>
      </c>
    </row>
    <row r="161" spans="1:27" ht="18.75" customHeight="1" x14ac:dyDescent="0.2">
      <c r="A161" s="57"/>
      <c r="B161" s="60"/>
      <c r="C161" s="63"/>
      <c r="D161" s="28" t="s">
        <v>109</v>
      </c>
      <c r="E161" s="29"/>
      <c r="F161" s="29"/>
      <c r="G161" s="29"/>
      <c r="H161" s="29"/>
      <c r="I161" s="30">
        <f t="shared" si="229"/>
        <v>0</v>
      </c>
      <c r="J161" s="30">
        <f t="shared" si="230"/>
        <v>0</v>
      </c>
      <c r="K161" s="30">
        <f t="shared" si="231"/>
        <v>0</v>
      </c>
      <c r="L161" s="31">
        <f t="shared" si="232"/>
        <v>0</v>
      </c>
      <c r="M161" s="32">
        <f t="shared" si="233"/>
        <v>0</v>
      </c>
      <c r="N161" s="33"/>
      <c r="O161" s="33"/>
      <c r="P161" s="33"/>
      <c r="Q161" s="33"/>
      <c r="R161" s="34">
        <f t="shared" ref="R161:R162" si="239">COUNT(N161:Q161)</f>
        <v>0</v>
      </c>
      <c r="S161" s="34">
        <f t="shared" si="234"/>
        <v>0</v>
      </c>
      <c r="T161" s="34">
        <f t="shared" si="235"/>
        <v>0</v>
      </c>
      <c r="U161" s="34">
        <f t="shared" si="236"/>
        <v>0</v>
      </c>
      <c r="V161" s="35">
        <f t="shared" si="237"/>
        <v>0</v>
      </c>
      <c r="W161" s="36"/>
      <c r="X161" s="36"/>
      <c r="Y161" s="37">
        <f t="shared" si="238"/>
        <v>0</v>
      </c>
      <c r="Z161" s="48"/>
      <c r="AA161" s="49"/>
    </row>
    <row r="162" spans="1:27" ht="18.75" customHeight="1" x14ac:dyDescent="0.2">
      <c r="A162" s="58"/>
      <c r="B162" s="61"/>
      <c r="C162" s="64"/>
      <c r="D162" s="28" t="s">
        <v>107</v>
      </c>
      <c r="E162" s="29"/>
      <c r="F162" s="29"/>
      <c r="G162" s="29"/>
      <c r="H162" s="29"/>
      <c r="I162" s="30">
        <f t="shared" si="229"/>
        <v>0</v>
      </c>
      <c r="J162" s="30">
        <f t="shared" si="230"/>
        <v>0</v>
      </c>
      <c r="K162" s="30">
        <f t="shared" si="231"/>
        <v>0</v>
      </c>
      <c r="L162" s="31">
        <f t="shared" si="232"/>
        <v>0</v>
      </c>
      <c r="M162" s="32">
        <f t="shared" si="233"/>
        <v>0</v>
      </c>
      <c r="N162" s="33"/>
      <c r="O162" s="33"/>
      <c r="P162" s="33"/>
      <c r="Q162" s="33"/>
      <c r="R162" s="34">
        <f t="shared" si="239"/>
        <v>0</v>
      </c>
      <c r="S162" s="34">
        <f t="shared" si="234"/>
        <v>0</v>
      </c>
      <c r="T162" s="34">
        <f t="shared" si="235"/>
        <v>0</v>
      </c>
      <c r="U162" s="34">
        <f t="shared" si="236"/>
        <v>0</v>
      </c>
      <c r="V162" s="35">
        <f t="shared" si="237"/>
        <v>0</v>
      </c>
      <c r="W162" s="36"/>
      <c r="X162" s="36"/>
      <c r="Y162" s="37">
        <f t="shared" si="238"/>
        <v>0</v>
      </c>
      <c r="Z162" s="48"/>
      <c r="AA162" s="49"/>
    </row>
    <row r="163" spans="1:27" ht="18.75" customHeight="1" x14ac:dyDescent="0.2">
      <c r="A163" s="5"/>
      <c r="B163" s="4" t="s">
        <v>15</v>
      </c>
      <c r="C163" s="5"/>
      <c r="D163" s="11" t="s">
        <v>87</v>
      </c>
      <c r="E163" s="12" t="s">
        <v>88</v>
      </c>
      <c r="F163" s="12" t="s">
        <v>89</v>
      </c>
      <c r="G163" s="12" t="s">
        <v>90</v>
      </c>
      <c r="H163" s="12" t="s">
        <v>91</v>
      </c>
      <c r="I163" s="12" t="s">
        <v>92</v>
      </c>
      <c r="J163" s="12" t="s">
        <v>93</v>
      </c>
      <c r="K163" s="13" t="s">
        <v>94</v>
      </c>
      <c r="L163" s="12" t="s">
        <v>95</v>
      </c>
      <c r="M163" s="14" t="s">
        <v>96</v>
      </c>
      <c r="N163" s="15" t="s">
        <v>97</v>
      </c>
      <c r="O163" s="15" t="s">
        <v>98</v>
      </c>
      <c r="P163" s="15" t="s">
        <v>99</v>
      </c>
      <c r="Q163" s="15" t="s">
        <v>100</v>
      </c>
      <c r="R163" s="15" t="s">
        <v>92</v>
      </c>
      <c r="S163" s="15" t="s">
        <v>101</v>
      </c>
      <c r="T163" s="15" t="s">
        <v>94</v>
      </c>
      <c r="U163" s="15" t="s">
        <v>108</v>
      </c>
      <c r="V163" s="14" t="s">
        <v>102</v>
      </c>
      <c r="W163" s="15" t="s">
        <v>103</v>
      </c>
      <c r="X163" s="15" t="s">
        <v>104</v>
      </c>
      <c r="Y163" s="14" t="s">
        <v>105</v>
      </c>
      <c r="Z163" s="14" t="s">
        <v>111</v>
      </c>
      <c r="AA163" s="16" t="s">
        <v>106</v>
      </c>
    </row>
    <row r="164" spans="1:27" ht="18.75" customHeight="1" x14ac:dyDescent="0.2">
      <c r="A164" s="50">
        <v>140</v>
      </c>
      <c r="B164" s="53" t="s">
        <v>59</v>
      </c>
      <c r="C164" s="45" t="s">
        <v>2</v>
      </c>
      <c r="D164" s="17" t="s">
        <v>80</v>
      </c>
      <c r="E164" s="18">
        <v>9.1</v>
      </c>
      <c r="F164" s="18">
        <v>9.3000000000000007</v>
      </c>
      <c r="G164" s="18">
        <v>8.6999999999999993</v>
      </c>
      <c r="H164" s="18"/>
      <c r="I164" s="19">
        <f t="shared" ref="I164:I166" si="240">COUNT(E164:H164)</f>
        <v>3</v>
      </c>
      <c r="J164" s="19">
        <f t="shared" ref="J164:J166" si="241">SUM(E164:H164)-(MAX(E164:H164)+MIN(E164:H164))</f>
        <v>9.0999999999999979</v>
      </c>
      <c r="K164" s="19">
        <f t="shared" ref="K164:K166" si="242">(J164/(I164-2))</f>
        <v>9.0999999999999979</v>
      </c>
      <c r="L164" s="20">
        <f t="shared" ref="L164:L166" si="243">IF(I164&gt;0,SUM(E164:H164)/I164,0)</f>
        <v>9.0333333333333332</v>
      </c>
      <c r="M164" s="21">
        <f t="shared" ref="M164:M166" si="244">IF(I164=4,K164,L164)</f>
        <v>9.0333333333333332</v>
      </c>
      <c r="N164" s="22">
        <v>9</v>
      </c>
      <c r="O164" s="22">
        <v>8.6</v>
      </c>
      <c r="P164" s="22">
        <v>9</v>
      </c>
      <c r="Q164" s="22"/>
      <c r="R164" s="23">
        <f>COUNT(N164:Q164)</f>
        <v>3</v>
      </c>
      <c r="S164" s="23">
        <f t="shared" ref="S164:S166" si="245">SUM(N164:Q164)-(MAX(N164:Q164)+MIN(N164:Q164))</f>
        <v>9</v>
      </c>
      <c r="T164" s="23">
        <f t="shared" ref="T164:T166" si="246">S164/(R164-2)</f>
        <v>9</v>
      </c>
      <c r="U164" s="23">
        <f t="shared" ref="U164:U166" si="247">IF(R164&gt;0,SUM(N164:Q164)/R164,0)</f>
        <v>8.8666666666666671</v>
      </c>
      <c r="V164" s="24">
        <f t="shared" ref="V164:V166" si="248">IF(R164=4,T164,U164)</f>
        <v>8.8666666666666671</v>
      </c>
      <c r="W164" s="25">
        <v>10.26</v>
      </c>
      <c r="X164" s="25"/>
      <c r="Y164" s="26">
        <f t="shared" ref="Y164:Y166" si="249">SUM(M164+V164+W164-X164)</f>
        <v>28.159999999999997</v>
      </c>
      <c r="Z164" s="43">
        <f>Y164+Y165+Y166</f>
        <v>82.883333333333326</v>
      </c>
      <c r="AA164" s="44">
        <f>IF(Z164&gt;0,RANK(Z164,$Z$164,0),0)</f>
        <v>1</v>
      </c>
    </row>
    <row r="165" spans="1:27" ht="18.75" customHeight="1" x14ac:dyDescent="0.2">
      <c r="A165" s="51"/>
      <c r="B165" s="54"/>
      <c r="C165" s="46"/>
      <c r="D165" s="17" t="s">
        <v>109</v>
      </c>
      <c r="E165" s="18">
        <v>8.6</v>
      </c>
      <c r="F165" s="18">
        <v>8.6999999999999993</v>
      </c>
      <c r="G165" s="18">
        <v>8.4</v>
      </c>
      <c r="H165" s="18"/>
      <c r="I165" s="19">
        <f t="shared" si="240"/>
        <v>3</v>
      </c>
      <c r="J165" s="19">
        <f t="shared" si="241"/>
        <v>8.5999999999999943</v>
      </c>
      <c r="K165" s="19">
        <f t="shared" si="242"/>
        <v>8.5999999999999943</v>
      </c>
      <c r="L165" s="20">
        <f t="shared" si="243"/>
        <v>8.5666666666666647</v>
      </c>
      <c r="M165" s="21">
        <f t="shared" si="244"/>
        <v>8.5666666666666647</v>
      </c>
      <c r="N165" s="22">
        <v>9.1999999999999993</v>
      </c>
      <c r="O165" s="22">
        <v>8.9</v>
      </c>
      <c r="P165" s="22">
        <v>8.6</v>
      </c>
      <c r="Q165" s="22"/>
      <c r="R165" s="23">
        <f t="shared" ref="R165:R166" si="250">COUNT(N165:Q165)</f>
        <v>3</v>
      </c>
      <c r="S165" s="23">
        <f t="shared" si="245"/>
        <v>8.9000000000000057</v>
      </c>
      <c r="T165" s="23">
        <f t="shared" si="246"/>
        <v>8.9000000000000057</v>
      </c>
      <c r="U165" s="23">
        <f t="shared" si="247"/>
        <v>8.9</v>
      </c>
      <c r="V165" s="24">
        <f t="shared" si="248"/>
        <v>8.9</v>
      </c>
      <c r="W165" s="25">
        <v>9.94</v>
      </c>
      <c r="X165" s="25"/>
      <c r="Y165" s="26">
        <f t="shared" si="249"/>
        <v>27.406666666666666</v>
      </c>
      <c r="Z165" s="43"/>
      <c r="AA165" s="44"/>
    </row>
    <row r="166" spans="1:27" ht="18.75" customHeight="1" x14ac:dyDescent="0.2">
      <c r="A166" s="52"/>
      <c r="B166" s="55"/>
      <c r="C166" s="47"/>
      <c r="D166" s="17" t="s">
        <v>107</v>
      </c>
      <c r="E166" s="18">
        <v>8.6</v>
      </c>
      <c r="F166" s="18">
        <v>8.4</v>
      </c>
      <c r="G166" s="18">
        <v>8</v>
      </c>
      <c r="H166" s="18"/>
      <c r="I166" s="19">
        <f t="shared" si="240"/>
        <v>3</v>
      </c>
      <c r="J166" s="19">
        <f t="shared" si="241"/>
        <v>8.3999999999999986</v>
      </c>
      <c r="K166" s="19">
        <f t="shared" si="242"/>
        <v>8.3999999999999986</v>
      </c>
      <c r="L166" s="20">
        <f t="shared" si="243"/>
        <v>8.3333333333333339</v>
      </c>
      <c r="M166" s="21">
        <f t="shared" si="244"/>
        <v>8.3333333333333339</v>
      </c>
      <c r="N166" s="22">
        <v>8.6999999999999993</v>
      </c>
      <c r="O166" s="22">
        <v>9</v>
      </c>
      <c r="P166" s="22">
        <v>9.1</v>
      </c>
      <c r="Q166" s="22"/>
      <c r="R166" s="23">
        <f t="shared" si="250"/>
        <v>3</v>
      </c>
      <c r="S166" s="23">
        <f t="shared" si="245"/>
        <v>9</v>
      </c>
      <c r="T166" s="23">
        <f t="shared" si="246"/>
        <v>9</v>
      </c>
      <c r="U166" s="23">
        <f t="shared" si="247"/>
        <v>8.9333333333333318</v>
      </c>
      <c r="V166" s="24">
        <f t="shared" si="248"/>
        <v>8.9333333333333318</v>
      </c>
      <c r="W166" s="25">
        <v>10.050000000000001</v>
      </c>
      <c r="X166" s="25"/>
      <c r="Y166" s="26">
        <f t="shared" si="249"/>
        <v>27.316666666666666</v>
      </c>
      <c r="Z166" s="43"/>
      <c r="AA166" s="44"/>
    </row>
    <row r="167" spans="1:27" ht="18.75" customHeight="1" x14ac:dyDescent="0.2">
      <c r="A167" s="5"/>
      <c r="B167" s="4" t="s">
        <v>16</v>
      </c>
      <c r="C167" s="5"/>
      <c r="D167" s="11" t="s">
        <v>87</v>
      </c>
      <c r="E167" s="12" t="s">
        <v>88</v>
      </c>
      <c r="F167" s="12" t="s">
        <v>89</v>
      </c>
      <c r="G167" s="12" t="s">
        <v>90</v>
      </c>
      <c r="H167" s="12" t="s">
        <v>91</v>
      </c>
      <c r="I167" s="12" t="s">
        <v>92</v>
      </c>
      <c r="J167" s="12" t="s">
        <v>93</v>
      </c>
      <c r="K167" s="13" t="s">
        <v>94</v>
      </c>
      <c r="L167" s="12" t="s">
        <v>95</v>
      </c>
      <c r="M167" s="14" t="s">
        <v>96</v>
      </c>
      <c r="N167" s="15" t="s">
        <v>97</v>
      </c>
      <c r="O167" s="15" t="s">
        <v>98</v>
      </c>
      <c r="P167" s="15" t="s">
        <v>99</v>
      </c>
      <c r="Q167" s="15" t="s">
        <v>100</v>
      </c>
      <c r="R167" s="15" t="s">
        <v>92</v>
      </c>
      <c r="S167" s="15" t="s">
        <v>101</v>
      </c>
      <c r="T167" s="15" t="s">
        <v>94</v>
      </c>
      <c r="U167" s="15" t="s">
        <v>108</v>
      </c>
      <c r="V167" s="14" t="s">
        <v>102</v>
      </c>
      <c r="W167" s="15" t="s">
        <v>103</v>
      </c>
      <c r="X167" s="15" t="s">
        <v>104</v>
      </c>
      <c r="Y167" s="14" t="s">
        <v>105</v>
      </c>
      <c r="Z167" s="14" t="s">
        <v>111</v>
      </c>
      <c r="AA167" s="16" t="s">
        <v>106</v>
      </c>
    </row>
    <row r="168" spans="1:27" ht="18.75" customHeight="1" x14ac:dyDescent="0.2">
      <c r="A168" s="50">
        <v>150</v>
      </c>
      <c r="B168" s="45" t="s">
        <v>43</v>
      </c>
      <c r="C168" s="45" t="s">
        <v>0</v>
      </c>
      <c r="D168" s="17" t="s">
        <v>80</v>
      </c>
      <c r="E168" s="18">
        <v>8.1</v>
      </c>
      <c r="F168" s="18">
        <v>7</v>
      </c>
      <c r="G168" s="18">
        <v>7.9</v>
      </c>
      <c r="H168" s="18"/>
      <c r="I168" s="19">
        <f t="shared" ref="I168:I173" si="251">COUNT(E168:H168)</f>
        <v>3</v>
      </c>
      <c r="J168" s="19">
        <f t="shared" ref="J168:J173" si="252">SUM(E168:H168)-(MAX(E168:H168)+MIN(E168:H168))</f>
        <v>7.9</v>
      </c>
      <c r="K168" s="19">
        <f t="shared" ref="K168:K173" si="253">(J168/(I168-2))</f>
        <v>7.9</v>
      </c>
      <c r="L168" s="20">
        <f t="shared" ref="L168:L173" si="254">IF(I168&gt;0,SUM(E168:H168)/I168,0)</f>
        <v>7.666666666666667</v>
      </c>
      <c r="M168" s="21">
        <f t="shared" ref="M168:M173" si="255">IF(I168=4,K168,L168)</f>
        <v>7.666666666666667</v>
      </c>
      <c r="N168" s="22">
        <v>8</v>
      </c>
      <c r="O168" s="22">
        <v>8.1</v>
      </c>
      <c r="P168" s="22">
        <v>8.6</v>
      </c>
      <c r="Q168" s="22"/>
      <c r="R168" s="23">
        <f>COUNT(N168:Q168)</f>
        <v>3</v>
      </c>
      <c r="S168" s="23">
        <f t="shared" ref="S168:S173" si="256">SUM(N168:Q168)-(MAX(N168:Q168)+MIN(N168:Q168))</f>
        <v>8.1000000000000014</v>
      </c>
      <c r="T168" s="23">
        <f t="shared" ref="T168:T173" si="257">S168/(R168-2)</f>
        <v>8.1000000000000014</v>
      </c>
      <c r="U168" s="23">
        <f t="shared" ref="U168:U173" si="258">IF(R168&gt;0,SUM(N168:Q168)/R168,0)</f>
        <v>8.2333333333333343</v>
      </c>
      <c r="V168" s="24">
        <f t="shared" ref="V168:V173" si="259">IF(R168=4,T168,U168)</f>
        <v>8.2333333333333343</v>
      </c>
      <c r="W168" s="25">
        <v>8.5</v>
      </c>
      <c r="X168" s="25">
        <v>1.2</v>
      </c>
      <c r="Y168" s="26">
        <f t="shared" ref="Y168:Y173" si="260">SUM(M168+V168+W168-X168)</f>
        <v>23.200000000000003</v>
      </c>
      <c r="Z168" s="43">
        <f>Y168+Y169+Y170</f>
        <v>69.853333333333339</v>
      </c>
      <c r="AA168" s="44">
        <f>IF(Z168&gt;0,RANK(Z168,$Z$168:$Z$173,0),0)</f>
        <v>1</v>
      </c>
    </row>
    <row r="169" spans="1:27" ht="18.75" customHeight="1" x14ac:dyDescent="0.2">
      <c r="A169" s="51"/>
      <c r="B169" s="46"/>
      <c r="C169" s="46"/>
      <c r="D169" s="39" t="s">
        <v>80</v>
      </c>
      <c r="E169" s="18">
        <v>7.1</v>
      </c>
      <c r="F169" s="18">
        <v>7.4</v>
      </c>
      <c r="G169" s="18">
        <v>6.8</v>
      </c>
      <c r="H169" s="18"/>
      <c r="I169" s="19">
        <f t="shared" si="251"/>
        <v>3</v>
      </c>
      <c r="J169" s="19">
        <f t="shared" si="252"/>
        <v>7.1000000000000014</v>
      </c>
      <c r="K169" s="19">
        <f t="shared" si="253"/>
        <v>7.1000000000000014</v>
      </c>
      <c r="L169" s="20">
        <f t="shared" si="254"/>
        <v>7.1000000000000005</v>
      </c>
      <c r="M169" s="21">
        <f t="shared" si="255"/>
        <v>7.1000000000000005</v>
      </c>
      <c r="N169" s="22">
        <v>7.7</v>
      </c>
      <c r="O169" s="22">
        <v>7.4</v>
      </c>
      <c r="P169" s="22">
        <v>8.4</v>
      </c>
      <c r="Q169" s="22"/>
      <c r="R169" s="23">
        <f t="shared" ref="R169:R170" si="261">COUNT(N169:Q169)</f>
        <v>3</v>
      </c>
      <c r="S169" s="23">
        <f t="shared" si="256"/>
        <v>7.6999999999999993</v>
      </c>
      <c r="T169" s="23">
        <f t="shared" si="257"/>
        <v>7.6999999999999993</v>
      </c>
      <c r="U169" s="23">
        <f t="shared" si="258"/>
        <v>7.833333333333333</v>
      </c>
      <c r="V169" s="24">
        <f t="shared" si="259"/>
        <v>7.833333333333333</v>
      </c>
      <c r="W169" s="25">
        <v>9.1199999999999992</v>
      </c>
      <c r="X169" s="25">
        <v>1.2</v>
      </c>
      <c r="Y169" s="26">
        <f t="shared" si="260"/>
        <v>22.853333333333335</v>
      </c>
      <c r="Z169" s="43"/>
      <c r="AA169" s="44"/>
    </row>
    <row r="170" spans="1:27" ht="18.75" customHeight="1" x14ac:dyDescent="0.2">
      <c r="A170" s="52"/>
      <c r="B170" s="47"/>
      <c r="C170" s="47"/>
      <c r="D170" s="17" t="s">
        <v>80</v>
      </c>
      <c r="E170" s="18">
        <v>7.1</v>
      </c>
      <c r="F170" s="18">
        <v>7.2</v>
      </c>
      <c r="G170" s="18">
        <v>7.4</v>
      </c>
      <c r="H170" s="18"/>
      <c r="I170" s="19">
        <f t="shared" si="251"/>
        <v>3</v>
      </c>
      <c r="J170" s="19">
        <f t="shared" si="252"/>
        <v>7.2000000000000028</v>
      </c>
      <c r="K170" s="19">
        <f t="shared" si="253"/>
        <v>7.2000000000000028</v>
      </c>
      <c r="L170" s="20">
        <f t="shared" si="254"/>
        <v>7.2333333333333343</v>
      </c>
      <c r="M170" s="21">
        <f t="shared" si="255"/>
        <v>7.2333333333333343</v>
      </c>
      <c r="N170" s="22">
        <v>7.9</v>
      </c>
      <c r="O170" s="22">
        <v>8</v>
      </c>
      <c r="P170" s="22">
        <v>7.7</v>
      </c>
      <c r="Q170" s="22"/>
      <c r="R170" s="23">
        <f t="shared" si="261"/>
        <v>3</v>
      </c>
      <c r="S170" s="23">
        <f t="shared" si="256"/>
        <v>7.9000000000000021</v>
      </c>
      <c r="T170" s="23">
        <f t="shared" si="257"/>
        <v>7.9000000000000021</v>
      </c>
      <c r="U170" s="23">
        <f t="shared" si="258"/>
        <v>7.8666666666666671</v>
      </c>
      <c r="V170" s="24">
        <f t="shared" si="259"/>
        <v>7.8666666666666671</v>
      </c>
      <c r="W170" s="25">
        <v>9.3000000000000007</v>
      </c>
      <c r="X170" s="25">
        <v>0.6</v>
      </c>
      <c r="Y170" s="26">
        <f t="shared" si="260"/>
        <v>23.8</v>
      </c>
      <c r="Z170" s="43"/>
      <c r="AA170" s="44"/>
    </row>
    <row r="171" spans="1:27" ht="18.75" customHeight="1" x14ac:dyDescent="0.2">
      <c r="A171" s="50">
        <v>151</v>
      </c>
      <c r="B171" s="53" t="s">
        <v>49</v>
      </c>
      <c r="C171" s="45" t="s">
        <v>50</v>
      </c>
      <c r="D171" s="17" t="s">
        <v>80</v>
      </c>
      <c r="E171" s="18">
        <v>5.5</v>
      </c>
      <c r="F171" s="18">
        <v>5.4</v>
      </c>
      <c r="G171" s="18">
        <v>5.6</v>
      </c>
      <c r="H171" s="18"/>
      <c r="I171" s="19">
        <f t="shared" si="251"/>
        <v>3</v>
      </c>
      <c r="J171" s="19">
        <f t="shared" si="252"/>
        <v>5.5</v>
      </c>
      <c r="K171" s="19">
        <f t="shared" si="253"/>
        <v>5.5</v>
      </c>
      <c r="L171" s="20">
        <f t="shared" si="254"/>
        <v>5.5</v>
      </c>
      <c r="M171" s="21">
        <f t="shared" si="255"/>
        <v>5.5</v>
      </c>
      <c r="N171" s="22">
        <v>6</v>
      </c>
      <c r="O171" s="22">
        <v>6.9</v>
      </c>
      <c r="P171" s="22">
        <v>6.8</v>
      </c>
      <c r="Q171" s="22"/>
      <c r="R171" s="23">
        <f>COUNT(N171:Q171)</f>
        <v>3</v>
      </c>
      <c r="S171" s="23">
        <f t="shared" si="256"/>
        <v>6.7999999999999989</v>
      </c>
      <c r="T171" s="23">
        <f t="shared" si="257"/>
        <v>6.7999999999999989</v>
      </c>
      <c r="U171" s="23">
        <f t="shared" si="258"/>
        <v>6.5666666666666664</v>
      </c>
      <c r="V171" s="24">
        <f t="shared" si="259"/>
        <v>6.5666666666666664</v>
      </c>
      <c r="W171" s="25">
        <v>7.7</v>
      </c>
      <c r="X171" s="25">
        <v>2.1</v>
      </c>
      <c r="Y171" s="26">
        <f t="shared" si="260"/>
        <v>17.666666666666664</v>
      </c>
      <c r="Z171" s="43">
        <f>Y171+Y172+Y173</f>
        <v>58.216666666666661</v>
      </c>
      <c r="AA171" s="44">
        <f>IF(Z171&gt;0,RANK(Z171,$Z$168:$Z$173,0),0)</f>
        <v>2</v>
      </c>
    </row>
    <row r="172" spans="1:27" ht="18.75" customHeight="1" x14ac:dyDescent="0.2">
      <c r="A172" s="51"/>
      <c r="B172" s="54"/>
      <c r="C172" s="46"/>
      <c r="D172" s="17" t="s">
        <v>109</v>
      </c>
      <c r="E172" s="18">
        <v>5.5</v>
      </c>
      <c r="F172" s="18">
        <v>5.8</v>
      </c>
      <c r="G172" s="18">
        <v>6.2</v>
      </c>
      <c r="H172" s="18"/>
      <c r="I172" s="19">
        <f t="shared" si="251"/>
        <v>3</v>
      </c>
      <c r="J172" s="19">
        <f t="shared" si="252"/>
        <v>5.8000000000000007</v>
      </c>
      <c r="K172" s="19">
        <f t="shared" si="253"/>
        <v>5.8000000000000007</v>
      </c>
      <c r="L172" s="20">
        <f t="shared" si="254"/>
        <v>5.833333333333333</v>
      </c>
      <c r="M172" s="21">
        <f t="shared" si="255"/>
        <v>5.833333333333333</v>
      </c>
      <c r="N172" s="22">
        <v>5</v>
      </c>
      <c r="O172" s="22">
        <v>6.8</v>
      </c>
      <c r="P172" s="22">
        <v>5.4</v>
      </c>
      <c r="Q172" s="22"/>
      <c r="R172" s="23">
        <f t="shared" ref="R172:R173" si="262">COUNT(N172:Q172)</f>
        <v>3</v>
      </c>
      <c r="S172" s="23">
        <f t="shared" si="256"/>
        <v>5.4000000000000021</v>
      </c>
      <c r="T172" s="23">
        <f t="shared" si="257"/>
        <v>5.4000000000000021</v>
      </c>
      <c r="U172" s="23">
        <f t="shared" si="258"/>
        <v>5.7333333333333343</v>
      </c>
      <c r="V172" s="24">
        <f t="shared" si="259"/>
        <v>5.7333333333333343</v>
      </c>
      <c r="W172" s="25">
        <v>8.6999999999999993</v>
      </c>
      <c r="X172" s="25"/>
      <c r="Y172" s="26">
        <f t="shared" si="260"/>
        <v>20.266666666666666</v>
      </c>
      <c r="Z172" s="43"/>
      <c r="AA172" s="44"/>
    </row>
    <row r="173" spans="1:27" ht="18.75" customHeight="1" x14ac:dyDescent="0.2">
      <c r="A173" s="52"/>
      <c r="B173" s="55"/>
      <c r="C173" s="47"/>
      <c r="D173" s="17" t="s">
        <v>107</v>
      </c>
      <c r="E173" s="18">
        <v>5.6</v>
      </c>
      <c r="F173" s="18">
        <v>5.2</v>
      </c>
      <c r="G173" s="18">
        <v>5.7</v>
      </c>
      <c r="H173" s="18"/>
      <c r="I173" s="19">
        <f t="shared" si="251"/>
        <v>3</v>
      </c>
      <c r="J173" s="19">
        <f t="shared" si="252"/>
        <v>5.6</v>
      </c>
      <c r="K173" s="19">
        <f t="shared" si="253"/>
        <v>5.6</v>
      </c>
      <c r="L173" s="20">
        <f t="shared" si="254"/>
        <v>5.5</v>
      </c>
      <c r="M173" s="21">
        <f t="shared" si="255"/>
        <v>5.5</v>
      </c>
      <c r="N173" s="22">
        <v>6.5</v>
      </c>
      <c r="O173" s="22">
        <v>6.4</v>
      </c>
      <c r="P173" s="22">
        <v>6.4</v>
      </c>
      <c r="Q173" s="22"/>
      <c r="R173" s="23">
        <f t="shared" si="262"/>
        <v>3</v>
      </c>
      <c r="S173" s="23">
        <f t="shared" si="256"/>
        <v>6.4</v>
      </c>
      <c r="T173" s="23">
        <f t="shared" si="257"/>
        <v>6.4</v>
      </c>
      <c r="U173" s="23">
        <f t="shared" si="258"/>
        <v>6.4333333333333336</v>
      </c>
      <c r="V173" s="24">
        <f t="shared" si="259"/>
        <v>6.4333333333333336</v>
      </c>
      <c r="W173" s="25">
        <v>8.35</v>
      </c>
      <c r="X173" s="25"/>
      <c r="Y173" s="26">
        <f t="shared" si="260"/>
        <v>20.283333333333331</v>
      </c>
      <c r="Z173" s="43"/>
      <c r="AA173" s="44"/>
    </row>
    <row r="174" spans="1:27" ht="18.75" customHeight="1" x14ac:dyDescent="0.2">
      <c r="A174" s="5"/>
      <c r="B174" s="4" t="s">
        <v>17</v>
      </c>
      <c r="C174" s="5"/>
      <c r="D174" s="11" t="s">
        <v>87</v>
      </c>
      <c r="E174" s="12" t="s">
        <v>88</v>
      </c>
      <c r="F174" s="12" t="s">
        <v>89</v>
      </c>
      <c r="G174" s="12" t="s">
        <v>90</v>
      </c>
      <c r="H174" s="12" t="s">
        <v>91</v>
      </c>
      <c r="I174" s="12" t="s">
        <v>92</v>
      </c>
      <c r="J174" s="12" t="s">
        <v>93</v>
      </c>
      <c r="K174" s="13" t="s">
        <v>94</v>
      </c>
      <c r="L174" s="12" t="s">
        <v>95</v>
      </c>
      <c r="M174" s="14" t="s">
        <v>96</v>
      </c>
      <c r="N174" s="15" t="s">
        <v>97</v>
      </c>
      <c r="O174" s="15" t="s">
        <v>98</v>
      </c>
      <c r="P174" s="15" t="s">
        <v>99</v>
      </c>
      <c r="Q174" s="15" t="s">
        <v>100</v>
      </c>
      <c r="R174" s="15" t="s">
        <v>92</v>
      </c>
      <c r="S174" s="15" t="s">
        <v>101</v>
      </c>
      <c r="T174" s="15" t="s">
        <v>94</v>
      </c>
      <c r="U174" s="15" t="s">
        <v>108</v>
      </c>
      <c r="V174" s="14" t="s">
        <v>102</v>
      </c>
      <c r="W174" s="15" t="s">
        <v>103</v>
      </c>
      <c r="X174" s="15" t="s">
        <v>104</v>
      </c>
      <c r="Y174" s="14" t="s">
        <v>105</v>
      </c>
      <c r="Z174" s="14" t="s">
        <v>111</v>
      </c>
      <c r="AA174" s="16" t="s">
        <v>106</v>
      </c>
    </row>
    <row r="175" spans="1:27" ht="18.75" customHeight="1" x14ac:dyDescent="0.2">
      <c r="A175" s="50">
        <v>160</v>
      </c>
      <c r="B175" s="45" t="s">
        <v>35</v>
      </c>
      <c r="C175" s="45" t="s">
        <v>32</v>
      </c>
      <c r="D175" s="17" t="s">
        <v>80</v>
      </c>
      <c r="E175" s="18">
        <v>8.9</v>
      </c>
      <c r="F175" s="18">
        <v>9.1999999999999993</v>
      </c>
      <c r="G175" s="18">
        <v>9.1999999999999993</v>
      </c>
      <c r="H175" s="18"/>
      <c r="I175" s="19">
        <f t="shared" ref="I175:I177" si="263">COUNT(E175:H175)</f>
        <v>3</v>
      </c>
      <c r="J175" s="19">
        <f t="shared" ref="J175:J177" si="264">SUM(E175:H175)-(MAX(E175:H175)+MIN(E175:H175))</f>
        <v>9.1999999999999993</v>
      </c>
      <c r="K175" s="19">
        <f t="shared" ref="K175:K177" si="265">(J175/(I175-2))</f>
        <v>9.1999999999999993</v>
      </c>
      <c r="L175" s="20">
        <f t="shared" ref="L175:L177" si="266">IF(I175&gt;0,SUM(E175:H175)/I175,0)</f>
        <v>9.1</v>
      </c>
      <c r="M175" s="21">
        <f t="shared" ref="M175:M177" si="267">IF(I175=4,K175,L175)</f>
        <v>9.1</v>
      </c>
      <c r="N175" s="22">
        <v>9</v>
      </c>
      <c r="O175" s="22">
        <v>9</v>
      </c>
      <c r="P175" s="22">
        <v>9</v>
      </c>
      <c r="Q175" s="22"/>
      <c r="R175" s="23">
        <f>COUNT(N175:Q175)</f>
        <v>3</v>
      </c>
      <c r="S175" s="23">
        <f t="shared" ref="S175:S177" si="268">SUM(N175:Q175)-(MAX(N175:Q175)+MIN(N175:Q175))</f>
        <v>9</v>
      </c>
      <c r="T175" s="23">
        <f t="shared" ref="T175:T177" si="269">S175/(R175-2)</f>
        <v>9</v>
      </c>
      <c r="U175" s="23">
        <f t="shared" ref="U175:U177" si="270">IF(R175&gt;0,SUM(N175:Q175)/R175,0)</f>
        <v>9</v>
      </c>
      <c r="V175" s="24">
        <f t="shared" ref="V175:V177" si="271">IF(R175=4,T175,U175)</f>
        <v>9</v>
      </c>
      <c r="W175" s="25">
        <v>10.53</v>
      </c>
      <c r="X175" s="25">
        <v>0.3</v>
      </c>
      <c r="Y175" s="26">
        <f t="shared" ref="Y175:Y177" si="272">SUM(M175+V175+W175-X175)</f>
        <v>28.330000000000002</v>
      </c>
      <c r="Z175" s="43">
        <f>Y175+Y176+Y177</f>
        <v>84.65</v>
      </c>
      <c r="AA175" s="44">
        <f>IF(Z175&gt;0,RANK(Z175,$Z$175,0),0)</f>
        <v>1</v>
      </c>
    </row>
    <row r="176" spans="1:27" ht="18.75" customHeight="1" x14ac:dyDescent="0.2">
      <c r="A176" s="51"/>
      <c r="B176" s="46"/>
      <c r="C176" s="46"/>
      <c r="D176" s="17" t="s">
        <v>109</v>
      </c>
      <c r="E176" s="18">
        <v>8.6</v>
      </c>
      <c r="F176" s="18">
        <v>8.5</v>
      </c>
      <c r="G176" s="18">
        <v>8.8000000000000007</v>
      </c>
      <c r="H176" s="18"/>
      <c r="I176" s="19">
        <f t="shared" si="263"/>
        <v>3</v>
      </c>
      <c r="J176" s="19">
        <f t="shared" si="264"/>
        <v>8.6000000000000014</v>
      </c>
      <c r="K176" s="19">
        <f t="shared" si="265"/>
        <v>8.6000000000000014</v>
      </c>
      <c r="L176" s="20">
        <f t="shared" si="266"/>
        <v>8.6333333333333346</v>
      </c>
      <c r="M176" s="21">
        <f t="shared" si="267"/>
        <v>8.6333333333333346</v>
      </c>
      <c r="N176" s="22">
        <v>8.9</v>
      </c>
      <c r="O176" s="22">
        <v>9.5</v>
      </c>
      <c r="P176" s="22">
        <v>9</v>
      </c>
      <c r="Q176" s="22"/>
      <c r="R176" s="23">
        <f t="shared" ref="R176:R177" si="273">COUNT(N176:Q176)</f>
        <v>3</v>
      </c>
      <c r="S176" s="23">
        <f t="shared" si="268"/>
        <v>9</v>
      </c>
      <c r="T176" s="23">
        <f t="shared" si="269"/>
        <v>9</v>
      </c>
      <c r="U176" s="23">
        <f t="shared" si="270"/>
        <v>9.1333333333333329</v>
      </c>
      <c r="V176" s="24">
        <f t="shared" si="271"/>
        <v>9.1333333333333329</v>
      </c>
      <c r="W176" s="25">
        <v>10.49</v>
      </c>
      <c r="X176" s="25"/>
      <c r="Y176" s="26">
        <f t="shared" si="272"/>
        <v>28.256666666666668</v>
      </c>
      <c r="Z176" s="43"/>
      <c r="AA176" s="44"/>
    </row>
    <row r="177" spans="1:27" ht="18.75" customHeight="1" x14ac:dyDescent="0.2">
      <c r="A177" s="52"/>
      <c r="B177" s="47"/>
      <c r="C177" s="47"/>
      <c r="D177" s="17" t="s">
        <v>107</v>
      </c>
      <c r="E177" s="18">
        <v>8.4</v>
      </c>
      <c r="F177" s="18">
        <v>8.3000000000000007</v>
      </c>
      <c r="G177" s="18">
        <v>8.3000000000000007</v>
      </c>
      <c r="H177" s="18"/>
      <c r="I177" s="19">
        <f t="shared" si="263"/>
        <v>3</v>
      </c>
      <c r="J177" s="19">
        <f t="shared" si="264"/>
        <v>8.3000000000000007</v>
      </c>
      <c r="K177" s="19">
        <f t="shared" si="265"/>
        <v>8.3000000000000007</v>
      </c>
      <c r="L177" s="20">
        <f t="shared" si="266"/>
        <v>8.3333333333333339</v>
      </c>
      <c r="M177" s="21">
        <f t="shared" si="267"/>
        <v>8.3333333333333339</v>
      </c>
      <c r="N177" s="22">
        <v>9.1999999999999993</v>
      </c>
      <c r="O177" s="22">
        <v>9.3000000000000007</v>
      </c>
      <c r="P177" s="22">
        <v>9.1</v>
      </c>
      <c r="Q177" s="22"/>
      <c r="R177" s="23">
        <f t="shared" si="273"/>
        <v>3</v>
      </c>
      <c r="S177" s="23">
        <f t="shared" si="268"/>
        <v>9.2000000000000028</v>
      </c>
      <c r="T177" s="23">
        <f t="shared" si="269"/>
        <v>9.2000000000000028</v>
      </c>
      <c r="U177" s="23">
        <f t="shared" si="270"/>
        <v>9.2000000000000011</v>
      </c>
      <c r="V177" s="24">
        <f t="shared" si="271"/>
        <v>9.2000000000000011</v>
      </c>
      <c r="W177" s="25">
        <v>10.53</v>
      </c>
      <c r="X177" s="25"/>
      <c r="Y177" s="26">
        <f t="shared" si="272"/>
        <v>28.063333333333333</v>
      </c>
      <c r="Z177" s="43"/>
      <c r="AA177" s="44"/>
    </row>
  </sheetData>
  <sheetProtection password="CAB7" sheet="1" objects="1" scenarios="1" selectLockedCells="1"/>
  <mergeCells count="265">
    <mergeCell ref="A164:A166"/>
    <mergeCell ref="C147:C149"/>
    <mergeCell ref="B147:B149"/>
    <mergeCell ref="A147:A149"/>
    <mergeCell ref="C151:C153"/>
    <mergeCell ref="B151:B153"/>
    <mergeCell ref="A151:A153"/>
    <mergeCell ref="A154:A155"/>
    <mergeCell ref="B154:B155"/>
    <mergeCell ref="C154:C155"/>
    <mergeCell ref="Z171:Z173"/>
    <mergeCell ref="AA171:AA173"/>
    <mergeCell ref="Z175:Z177"/>
    <mergeCell ref="AA175:AA177"/>
    <mergeCell ref="C171:C173"/>
    <mergeCell ref="C168:C170"/>
    <mergeCell ref="Z160:Z162"/>
    <mergeCell ref="AA160:AA162"/>
    <mergeCell ref="Z164:Z166"/>
    <mergeCell ref="AA164:AA166"/>
    <mergeCell ref="Z168:Z170"/>
    <mergeCell ref="AA168:AA170"/>
    <mergeCell ref="C160:C162"/>
    <mergeCell ref="C164:C166"/>
    <mergeCell ref="Z154:Z155"/>
    <mergeCell ref="AA154:AA155"/>
    <mergeCell ref="Z157:Z159"/>
    <mergeCell ref="AA157:AA159"/>
    <mergeCell ref="Z142:Z144"/>
    <mergeCell ref="AA142:AA144"/>
    <mergeCell ref="Z147:Z149"/>
    <mergeCell ref="AA147:AA149"/>
    <mergeCell ref="Z151:Z153"/>
    <mergeCell ref="AA151:AA153"/>
    <mergeCell ref="Z132:Z134"/>
    <mergeCell ref="AA132:AA134"/>
    <mergeCell ref="Z135:Z137"/>
    <mergeCell ref="AA135:AA137"/>
    <mergeCell ref="Z138:Z140"/>
    <mergeCell ref="AA138:AA140"/>
    <mergeCell ref="Z122:Z124"/>
    <mergeCell ref="AA122:AA124"/>
    <mergeCell ref="Z126:Z128"/>
    <mergeCell ref="AA126:AA128"/>
    <mergeCell ref="Z129:Z131"/>
    <mergeCell ref="AA129:AA131"/>
    <mergeCell ref="A122:A124"/>
    <mergeCell ref="B122:B124"/>
    <mergeCell ref="C122:C124"/>
    <mergeCell ref="A135:A137"/>
    <mergeCell ref="A132:A134"/>
    <mergeCell ref="A129:A131"/>
    <mergeCell ref="C138:C140"/>
    <mergeCell ref="C135:C137"/>
    <mergeCell ref="C132:C134"/>
    <mergeCell ref="C129:C131"/>
    <mergeCell ref="A175:A177"/>
    <mergeCell ref="B175:B177"/>
    <mergeCell ref="C175:C177"/>
    <mergeCell ref="C142:C144"/>
    <mergeCell ref="B142:B144"/>
    <mergeCell ref="A142:A144"/>
    <mergeCell ref="A126:A128"/>
    <mergeCell ref="B126:B128"/>
    <mergeCell ref="A138:A140"/>
    <mergeCell ref="C126:C128"/>
    <mergeCell ref="B138:B140"/>
    <mergeCell ref="B135:B137"/>
    <mergeCell ref="B132:B134"/>
    <mergeCell ref="B129:B131"/>
    <mergeCell ref="A160:A162"/>
    <mergeCell ref="B160:B162"/>
    <mergeCell ref="C157:C159"/>
    <mergeCell ref="B157:B159"/>
    <mergeCell ref="A157:A159"/>
    <mergeCell ref="B171:B173"/>
    <mergeCell ref="B168:B170"/>
    <mergeCell ref="A168:A170"/>
    <mergeCell ref="A171:A173"/>
    <mergeCell ref="B164:B166"/>
    <mergeCell ref="Z118:Z120"/>
    <mergeCell ref="AA118:AA120"/>
    <mergeCell ref="B118:B120"/>
    <mergeCell ref="B115:B117"/>
    <mergeCell ref="B112:B114"/>
    <mergeCell ref="A118:A120"/>
    <mergeCell ref="A115:A117"/>
    <mergeCell ref="A112:A114"/>
    <mergeCell ref="C118:C120"/>
    <mergeCell ref="C115:C117"/>
    <mergeCell ref="C112:C114"/>
    <mergeCell ref="Z108:Z110"/>
    <mergeCell ref="AA108:AA110"/>
    <mergeCell ref="Z112:Z114"/>
    <mergeCell ref="AA112:AA114"/>
    <mergeCell ref="Z115:Z117"/>
    <mergeCell ref="AA115:AA117"/>
    <mergeCell ref="C88:C90"/>
    <mergeCell ref="B88:B90"/>
    <mergeCell ref="A88:A90"/>
    <mergeCell ref="C108:C110"/>
    <mergeCell ref="B108:B110"/>
    <mergeCell ref="A108:A110"/>
    <mergeCell ref="C94:C96"/>
    <mergeCell ref="B94:B96"/>
    <mergeCell ref="A94:A96"/>
    <mergeCell ref="A91:A93"/>
    <mergeCell ref="B91:B93"/>
    <mergeCell ref="C91:C93"/>
    <mergeCell ref="Z103:Z105"/>
    <mergeCell ref="AA103:AA105"/>
    <mergeCell ref="A67:A69"/>
    <mergeCell ref="C103:C105"/>
    <mergeCell ref="C100:C102"/>
    <mergeCell ref="B100:B102"/>
    <mergeCell ref="B103:B105"/>
    <mergeCell ref="A103:A105"/>
    <mergeCell ref="A100:A102"/>
    <mergeCell ref="A97:A99"/>
    <mergeCell ref="B97:B99"/>
    <mergeCell ref="C97:C99"/>
    <mergeCell ref="A85:A87"/>
    <mergeCell ref="A82:A84"/>
    <mergeCell ref="A79:A81"/>
    <mergeCell ref="A76:A78"/>
    <mergeCell ref="A73:A75"/>
    <mergeCell ref="A70:A72"/>
    <mergeCell ref="C67:C69"/>
    <mergeCell ref="B85:B87"/>
    <mergeCell ref="B82:B84"/>
    <mergeCell ref="B79:B81"/>
    <mergeCell ref="B76:B78"/>
    <mergeCell ref="B73:B75"/>
    <mergeCell ref="B70:B72"/>
    <mergeCell ref="B67:B69"/>
    <mergeCell ref="C85:C87"/>
    <mergeCell ref="C82:C84"/>
    <mergeCell ref="C79:C81"/>
    <mergeCell ref="C76:C78"/>
    <mergeCell ref="C73:C75"/>
    <mergeCell ref="C70:C72"/>
    <mergeCell ref="Z97:Z99"/>
    <mergeCell ref="AA97:AA99"/>
    <mergeCell ref="Z100:Z102"/>
    <mergeCell ref="AA100:AA102"/>
    <mergeCell ref="Z88:Z90"/>
    <mergeCell ref="AA88:AA90"/>
    <mergeCell ref="Z91:Z93"/>
    <mergeCell ref="AA91:AA93"/>
    <mergeCell ref="Z94:Z96"/>
    <mergeCell ref="AA94:AA96"/>
    <mergeCell ref="Z79:Z81"/>
    <mergeCell ref="AA79:AA81"/>
    <mergeCell ref="Z82:Z84"/>
    <mergeCell ref="AA82:AA84"/>
    <mergeCell ref="Z85:Z87"/>
    <mergeCell ref="AA85:AA87"/>
    <mergeCell ref="Z73:Z75"/>
    <mergeCell ref="AA73:AA75"/>
    <mergeCell ref="B47:B49"/>
    <mergeCell ref="Z76:Z78"/>
    <mergeCell ref="AA76:AA78"/>
    <mergeCell ref="Z67:Z69"/>
    <mergeCell ref="AA67:AA69"/>
    <mergeCell ref="Z70:Z72"/>
    <mergeCell ref="AA70:AA72"/>
    <mergeCell ref="Z56:Z58"/>
    <mergeCell ref="AA56:AA58"/>
    <mergeCell ref="Z59:Z61"/>
    <mergeCell ref="AA59:AA61"/>
    <mergeCell ref="Z62:Z64"/>
    <mergeCell ref="AA62:AA64"/>
    <mergeCell ref="B33:B35"/>
    <mergeCell ref="Z47:Z49"/>
    <mergeCell ref="AA47:AA49"/>
    <mergeCell ref="Z50:Z52"/>
    <mergeCell ref="AA50:AA52"/>
    <mergeCell ref="Z53:Z55"/>
    <mergeCell ref="AA53:AA55"/>
    <mergeCell ref="A62:A64"/>
    <mergeCell ref="A59:A61"/>
    <mergeCell ref="A56:A58"/>
    <mergeCell ref="A53:A55"/>
    <mergeCell ref="A50:A52"/>
    <mergeCell ref="A47:A49"/>
    <mergeCell ref="C62:C64"/>
    <mergeCell ref="C59:C61"/>
    <mergeCell ref="C56:C58"/>
    <mergeCell ref="C53:C55"/>
    <mergeCell ref="C50:C52"/>
    <mergeCell ref="C47:C49"/>
    <mergeCell ref="B62:B64"/>
    <mergeCell ref="B59:B61"/>
    <mergeCell ref="B56:B58"/>
    <mergeCell ref="B53:B55"/>
    <mergeCell ref="B50:B52"/>
    <mergeCell ref="A42:A44"/>
    <mergeCell ref="A39:A41"/>
    <mergeCell ref="A36:A38"/>
    <mergeCell ref="A33:A35"/>
    <mergeCell ref="A30:A32"/>
    <mergeCell ref="C36:C38"/>
    <mergeCell ref="Z36:Z38"/>
    <mergeCell ref="AA36:AA38"/>
    <mergeCell ref="Z39:Z41"/>
    <mergeCell ref="AA39:AA41"/>
    <mergeCell ref="Z42:Z44"/>
    <mergeCell ref="AA42:AA44"/>
    <mergeCell ref="B30:B32"/>
    <mergeCell ref="C33:C35"/>
    <mergeCell ref="C30:C32"/>
    <mergeCell ref="Z30:Z32"/>
    <mergeCell ref="AA30:AA32"/>
    <mergeCell ref="Z33:Z35"/>
    <mergeCell ref="AA33:AA35"/>
    <mergeCell ref="C39:C41"/>
    <mergeCell ref="C42:C44"/>
    <mergeCell ref="B42:B44"/>
    <mergeCell ref="B39:B41"/>
    <mergeCell ref="B36:B38"/>
    <mergeCell ref="AA2:AA4"/>
    <mergeCell ref="AA5:AA7"/>
    <mergeCell ref="AA8:AA10"/>
    <mergeCell ref="AA11:AA13"/>
    <mergeCell ref="AA14:AA16"/>
    <mergeCell ref="AA17:AA19"/>
    <mergeCell ref="AA20:AA22"/>
    <mergeCell ref="AA23:AA25"/>
    <mergeCell ref="AA26:AA28"/>
    <mergeCell ref="Z2:Z4"/>
    <mergeCell ref="Z5:Z7"/>
    <mergeCell ref="Z8:Z10"/>
    <mergeCell ref="Z11:Z13"/>
    <mergeCell ref="C26:C28"/>
    <mergeCell ref="C23:C25"/>
    <mergeCell ref="C20:C22"/>
    <mergeCell ref="C17:C19"/>
    <mergeCell ref="C14:C16"/>
    <mergeCell ref="C11:C13"/>
    <mergeCell ref="Z14:Z16"/>
    <mergeCell ref="Z17:Z19"/>
    <mergeCell ref="Z20:Z22"/>
    <mergeCell ref="Z23:Z25"/>
    <mergeCell ref="Z26:Z28"/>
    <mergeCell ref="A2:A4"/>
    <mergeCell ref="B2:B4"/>
    <mergeCell ref="C2:C4"/>
    <mergeCell ref="A26:A28"/>
    <mergeCell ref="A23:A25"/>
    <mergeCell ref="A20:A22"/>
    <mergeCell ref="A17:A19"/>
    <mergeCell ref="A14:A16"/>
    <mergeCell ref="A11:A13"/>
    <mergeCell ref="A8:A10"/>
    <mergeCell ref="A5:A7"/>
    <mergeCell ref="B26:B28"/>
    <mergeCell ref="B23:B25"/>
    <mergeCell ref="B20:B22"/>
    <mergeCell ref="B17:B19"/>
    <mergeCell ref="B14:B16"/>
    <mergeCell ref="B11:B13"/>
    <mergeCell ref="B8:B10"/>
    <mergeCell ref="B5:B7"/>
    <mergeCell ref="C8:C10"/>
    <mergeCell ref="C5:C7"/>
  </mergeCells>
  <phoneticPr fontId="1" type="noConversion"/>
  <conditionalFormatting sqref="AA1">
    <cfRule type="cellIs" dxfId="44" priority="43" operator="equal">
      <formula>3</formula>
    </cfRule>
    <cfRule type="cellIs" dxfId="43" priority="44" operator="equal">
      <formula>2</formula>
    </cfRule>
    <cfRule type="cellIs" dxfId="42" priority="45" operator="equal">
      <formula>1</formula>
    </cfRule>
  </conditionalFormatting>
  <conditionalFormatting sqref="AA29">
    <cfRule type="cellIs" dxfId="41" priority="40" operator="equal">
      <formula>3</formula>
    </cfRule>
    <cfRule type="cellIs" dxfId="40" priority="41" operator="equal">
      <formula>2</formula>
    </cfRule>
    <cfRule type="cellIs" dxfId="39" priority="42" operator="equal">
      <formula>1</formula>
    </cfRule>
  </conditionalFormatting>
  <conditionalFormatting sqref="AA46">
    <cfRule type="cellIs" dxfId="38" priority="37" operator="equal">
      <formula>3</formula>
    </cfRule>
    <cfRule type="cellIs" dxfId="37" priority="38" operator="equal">
      <formula>2</formula>
    </cfRule>
    <cfRule type="cellIs" dxfId="36" priority="39" operator="equal">
      <formula>1</formula>
    </cfRule>
  </conditionalFormatting>
  <conditionalFormatting sqref="AA66">
    <cfRule type="cellIs" dxfId="35" priority="34" operator="equal">
      <formula>3</formula>
    </cfRule>
    <cfRule type="cellIs" dxfId="34" priority="35" operator="equal">
      <formula>2</formula>
    </cfRule>
    <cfRule type="cellIs" dxfId="33" priority="36" operator="equal">
      <formula>1</formula>
    </cfRule>
  </conditionalFormatting>
  <conditionalFormatting sqref="AA107">
    <cfRule type="cellIs" dxfId="32" priority="31" operator="equal">
      <formula>3</formula>
    </cfRule>
    <cfRule type="cellIs" dxfId="31" priority="32" operator="equal">
      <formula>2</formula>
    </cfRule>
    <cfRule type="cellIs" dxfId="30" priority="33" operator="equal">
      <formula>1</formula>
    </cfRule>
  </conditionalFormatting>
  <conditionalFormatting sqref="AA111">
    <cfRule type="cellIs" dxfId="29" priority="28" operator="equal">
      <formula>3</formula>
    </cfRule>
    <cfRule type="cellIs" dxfId="28" priority="29" operator="equal">
      <formula>2</formula>
    </cfRule>
    <cfRule type="cellIs" dxfId="27" priority="30" operator="equal">
      <formula>1</formula>
    </cfRule>
  </conditionalFormatting>
  <conditionalFormatting sqref="AA121">
    <cfRule type="cellIs" dxfId="26" priority="25" operator="equal">
      <formula>3</formula>
    </cfRule>
    <cfRule type="cellIs" dxfId="25" priority="26" operator="equal">
      <formula>2</formula>
    </cfRule>
    <cfRule type="cellIs" dxfId="24" priority="27" operator="equal">
      <formula>1</formula>
    </cfRule>
  </conditionalFormatting>
  <conditionalFormatting sqref="AA125">
    <cfRule type="cellIs" dxfId="23" priority="22" operator="equal">
      <formula>3</formula>
    </cfRule>
    <cfRule type="cellIs" dxfId="22" priority="23" operator="equal">
      <formula>2</formula>
    </cfRule>
    <cfRule type="cellIs" dxfId="21" priority="24" operator="equal">
      <formula>1</formula>
    </cfRule>
  </conditionalFormatting>
  <conditionalFormatting sqref="AA141">
    <cfRule type="cellIs" dxfId="20" priority="19" operator="equal">
      <formula>3</formula>
    </cfRule>
    <cfRule type="cellIs" dxfId="19" priority="20" operator="equal">
      <formula>2</formula>
    </cfRule>
    <cfRule type="cellIs" dxfId="18" priority="21" operator="equal">
      <formula>1</formula>
    </cfRule>
  </conditionalFormatting>
  <conditionalFormatting sqref="AA146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AA150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AA15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A163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A167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A17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5748031496062992" right="7.874015748031496E-2" top="0.86614173228346458" bottom="0.82677165354330717" header="0.62992125984251968" footer="0.51181102362204722"/>
  <pageSetup paperSize="9" scale="56" fitToHeight="3" orientation="portrait" r:id="rId1"/>
  <rowBreaks count="2" manualBreakCount="2">
    <brk id="64" max="26" man="1"/>
    <brk id="1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Programme</vt:lpstr>
      <vt:lpstr>Programme!Print_Area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McAssey</dc:creator>
  <cp:lastModifiedBy>Rachael.Easton</cp:lastModifiedBy>
  <cp:lastPrinted>2016-02-14T16:11:42Z</cp:lastPrinted>
  <dcterms:created xsi:type="dcterms:W3CDTF">2014-11-18T10:05:41Z</dcterms:created>
  <dcterms:modified xsi:type="dcterms:W3CDTF">2016-02-16T15:12:27Z</dcterms:modified>
</cp:coreProperties>
</file>