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GymManagers\1 Admin\Competitions\"/>
    </mc:Choice>
  </mc:AlternateContent>
  <bookViews>
    <workbookView xWindow="0" yWindow="0" windowWidth="21600" windowHeight="9735" tabRatio="500"/>
  </bookViews>
  <sheets>
    <sheet name="GRADE 1-4" sheetId="1" r:id="rId1"/>
    <sheet name="GRADE 5 &amp; 6" sheetId="2" r:id="rId2"/>
  </sheets>
  <definedNames>
    <definedName name="_xlnm._FilterDatabase" localSheetId="0" hidden="1">'GRADE 1-4'!$C$1:$C$226</definedName>
    <definedName name="_xlnm._FilterDatabase" localSheetId="1" hidden="1">'GRADE 5 &amp; 6'!$C$1:$C$112</definedName>
    <definedName name="_xlnm.Print_Area" localSheetId="0">'GRADE 1-4'!$A$1:$C$226</definedName>
    <definedName name="_xlnm.Print_Area" localSheetId="1">'GRADE 5 &amp; 6'!$A$36:$AA$42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5" i="2" l="1"/>
  <c r="L75" i="2"/>
  <c r="M75" i="2"/>
  <c r="R75" i="2"/>
  <c r="U75" i="2"/>
  <c r="V75" i="2"/>
  <c r="Y75" i="2"/>
  <c r="I76" i="2"/>
  <c r="L76" i="2"/>
  <c r="M76" i="2"/>
  <c r="R76" i="2"/>
  <c r="U76" i="2"/>
  <c r="V76" i="2"/>
  <c r="Y76" i="2"/>
  <c r="Z75" i="2"/>
  <c r="AA75" i="2"/>
  <c r="I77" i="2"/>
  <c r="L77" i="2"/>
  <c r="M77" i="2"/>
  <c r="R77" i="2"/>
  <c r="U77" i="2"/>
  <c r="V77" i="2"/>
  <c r="Y77" i="2"/>
  <c r="I78" i="2"/>
  <c r="L78" i="2"/>
  <c r="M78" i="2"/>
  <c r="R78" i="2"/>
  <c r="U78" i="2"/>
  <c r="V78" i="2"/>
  <c r="Y78" i="2"/>
  <c r="Z77" i="2"/>
  <c r="AA77" i="2"/>
  <c r="I79" i="2"/>
  <c r="L79" i="2"/>
  <c r="M79" i="2"/>
  <c r="R79" i="2"/>
  <c r="U79" i="2"/>
  <c r="V79" i="2"/>
  <c r="Y79" i="2"/>
  <c r="I80" i="2"/>
  <c r="L80" i="2"/>
  <c r="M80" i="2"/>
  <c r="R80" i="2"/>
  <c r="U80" i="2"/>
  <c r="V80" i="2"/>
  <c r="Y80" i="2"/>
  <c r="Z79" i="2"/>
  <c r="AA79" i="2"/>
  <c r="I81" i="2"/>
  <c r="L81" i="2"/>
  <c r="M81" i="2"/>
  <c r="R81" i="2"/>
  <c r="U81" i="2"/>
  <c r="V81" i="2"/>
  <c r="Y81" i="2"/>
  <c r="I82" i="2"/>
  <c r="L82" i="2"/>
  <c r="M82" i="2"/>
  <c r="R82" i="2"/>
  <c r="U82" i="2"/>
  <c r="V82" i="2"/>
  <c r="Y82" i="2"/>
  <c r="Z81" i="2"/>
  <c r="AA81" i="2"/>
  <c r="I74" i="2"/>
  <c r="J74" i="2"/>
  <c r="K74" i="2"/>
  <c r="M74" i="2"/>
  <c r="R74" i="2"/>
  <c r="S74" i="2"/>
  <c r="T74" i="2"/>
  <c r="V74" i="2"/>
  <c r="Y74" i="2"/>
  <c r="U74" i="2"/>
  <c r="L74" i="2"/>
  <c r="I73" i="2"/>
  <c r="J73" i="2"/>
  <c r="K73" i="2"/>
  <c r="M73" i="2"/>
  <c r="R73" i="2"/>
  <c r="S73" i="2"/>
  <c r="T73" i="2"/>
  <c r="V73" i="2"/>
  <c r="Y73" i="2"/>
  <c r="Z73" i="2"/>
  <c r="I37" i="2"/>
  <c r="J37" i="2"/>
  <c r="K37" i="2"/>
  <c r="M37" i="2"/>
  <c r="R37" i="2"/>
  <c r="S37" i="2"/>
  <c r="T37" i="2"/>
  <c r="V37" i="2"/>
  <c r="Y37" i="2"/>
  <c r="I38" i="2"/>
  <c r="J38" i="2"/>
  <c r="K38" i="2"/>
  <c r="M38" i="2"/>
  <c r="R38" i="2"/>
  <c r="S38" i="2"/>
  <c r="T38" i="2"/>
  <c r="V38" i="2"/>
  <c r="Y38" i="2"/>
  <c r="Z37" i="2"/>
  <c r="I39" i="2"/>
  <c r="J39" i="2"/>
  <c r="K39" i="2"/>
  <c r="M39" i="2"/>
  <c r="R39" i="2"/>
  <c r="S39" i="2"/>
  <c r="T39" i="2"/>
  <c r="V39" i="2"/>
  <c r="Y39" i="2"/>
  <c r="I40" i="2"/>
  <c r="J40" i="2"/>
  <c r="K40" i="2"/>
  <c r="M40" i="2"/>
  <c r="R40" i="2"/>
  <c r="S40" i="2"/>
  <c r="T40" i="2"/>
  <c r="V40" i="2"/>
  <c r="Y40" i="2"/>
  <c r="Z39" i="2"/>
  <c r="I41" i="2"/>
  <c r="J41" i="2"/>
  <c r="K41" i="2"/>
  <c r="M41" i="2"/>
  <c r="R41" i="2"/>
  <c r="S41" i="2"/>
  <c r="T41" i="2"/>
  <c r="V41" i="2"/>
  <c r="Y41" i="2"/>
  <c r="I42" i="2"/>
  <c r="J42" i="2"/>
  <c r="K42" i="2"/>
  <c r="M42" i="2"/>
  <c r="R42" i="2"/>
  <c r="S42" i="2"/>
  <c r="T42" i="2"/>
  <c r="V42" i="2"/>
  <c r="Y42" i="2"/>
  <c r="Z41" i="2"/>
  <c r="I43" i="2"/>
  <c r="J43" i="2"/>
  <c r="K43" i="2"/>
  <c r="M43" i="2"/>
  <c r="R43" i="2"/>
  <c r="S43" i="2"/>
  <c r="T43" i="2"/>
  <c r="V43" i="2"/>
  <c r="Y43" i="2"/>
  <c r="I44" i="2"/>
  <c r="J44" i="2"/>
  <c r="K44" i="2"/>
  <c r="M44" i="2"/>
  <c r="R44" i="2"/>
  <c r="S44" i="2"/>
  <c r="T44" i="2"/>
  <c r="V44" i="2"/>
  <c r="Y44" i="2"/>
  <c r="Z43" i="2"/>
  <c r="I45" i="2"/>
  <c r="J45" i="2"/>
  <c r="K45" i="2"/>
  <c r="M45" i="2"/>
  <c r="R45" i="2"/>
  <c r="S45" i="2"/>
  <c r="T45" i="2"/>
  <c r="V45" i="2"/>
  <c r="Y45" i="2"/>
  <c r="I46" i="2"/>
  <c r="J46" i="2"/>
  <c r="K46" i="2"/>
  <c r="M46" i="2"/>
  <c r="R46" i="2"/>
  <c r="S46" i="2"/>
  <c r="T46" i="2"/>
  <c r="V46" i="2"/>
  <c r="Y46" i="2"/>
  <c r="Z45" i="2"/>
  <c r="I47" i="2"/>
  <c r="J47" i="2"/>
  <c r="K47" i="2"/>
  <c r="M47" i="2"/>
  <c r="R47" i="2"/>
  <c r="S47" i="2"/>
  <c r="T47" i="2"/>
  <c r="V47" i="2"/>
  <c r="Y47" i="2"/>
  <c r="I48" i="2"/>
  <c r="J48" i="2"/>
  <c r="K48" i="2"/>
  <c r="M48" i="2"/>
  <c r="R48" i="2"/>
  <c r="S48" i="2"/>
  <c r="T48" i="2"/>
  <c r="V48" i="2"/>
  <c r="Y48" i="2"/>
  <c r="Z47" i="2"/>
  <c r="I49" i="2"/>
  <c r="J49" i="2"/>
  <c r="K49" i="2"/>
  <c r="M49" i="2"/>
  <c r="R49" i="2"/>
  <c r="S49" i="2"/>
  <c r="T49" i="2"/>
  <c r="V49" i="2"/>
  <c r="Y49" i="2"/>
  <c r="I50" i="2"/>
  <c r="J50" i="2"/>
  <c r="K50" i="2"/>
  <c r="M50" i="2"/>
  <c r="R50" i="2"/>
  <c r="S50" i="2"/>
  <c r="T50" i="2"/>
  <c r="V50" i="2"/>
  <c r="Y50" i="2"/>
  <c r="Z49" i="2"/>
  <c r="I51" i="2"/>
  <c r="J51" i="2"/>
  <c r="K51" i="2"/>
  <c r="M51" i="2"/>
  <c r="R51" i="2"/>
  <c r="S51" i="2"/>
  <c r="T51" i="2"/>
  <c r="V51" i="2"/>
  <c r="Y51" i="2"/>
  <c r="I52" i="2"/>
  <c r="J52" i="2"/>
  <c r="K52" i="2"/>
  <c r="M52" i="2"/>
  <c r="R52" i="2"/>
  <c r="S52" i="2"/>
  <c r="T52" i="2"/>
  <c r="V52" i="2"/>
  <c r="Y52" i="2"/>
  <c r="Z51" i="2"/>
  <c r="I53" i="2"/>
  <c r="J53" i="2"/>
  <c r="K53" i="2"/>
  <c r="M53" i="2"/>
  <c r="R53" i="2"/>
  <c r="S53" i="2"/>
  <c r="T53" i="2"/>
  <c r="V53" i="2"/>
  <c r="Y53" i="2"/>
  <c r="I54" i="2"/>
  <c r="J54" i="2"/>
  <c r="K54" i="2"/>
  <c r="M54" i="2"/>
  <c r="R54" i="2"/>
  <c r="S54" i="2"/>
  <c r="T54" i="2"/>
  <c r="V54" i="2"/>
  <c r="Y54" i="2"/>
  <c r="Z53" i="2"/>
  <c r="I55" i="2"/>
  <c r="J55" i="2"/>
  <c r="K55" i="2"/>
  <c r="M55" i="2"/>
  <c r="R55" i="2"/>
  <c r="S55" i="2"/>
  <c r="T55" i="2"/>
  <c r="V55" i="2"/>
  <c r="Y55" i="2"/>
  <c r="I56" i="2"/>
  <c r="J56" i="2"/>
  <c r="K56" i="2"/>
  <c r="M56" i="2"/>
  <c r="R56" i="2"/>
  <c r="S56" i="2"/>
  <c r="T56" i="2"/>
  <c r="V56" i="2"/>
  <c r="Y56" i="2"/>
  <c r="Z55" i="2"/>
  <c r="I57" i="2"/>
  <c r="J57" i="2"/>
  <c r="K57" i="2"/>
  <c r="M57" i="2"/>
  <c r="R57" i="2"/>
  <c r="S57" i="2"/>
  <c r="T57" i="2"/>
  <c r="V57" i="2"/>
  <c r="Y57" i="2"/>
  <c r="I58" i="2"/>
  <c r="J58" i="2"/>
  <c r="K58" i="2"/>
  <c r="M58" i="2"/>
  <c r="R58" i="2"/>
  <c r="S58" i="2"/>
  <c r="T58" i="2"/>
  <c r="V58" i="2"/>
  <c r="Y58" i="2"/>
  <c r="Z57" i="2"/>
  <c r="I59" i="2"/>
  <c r="J59" i="2"/>
  <c r="K59" i="2"/>
  <c r="M59" i="2"/>
  <c r="R59" i="2"/>
  <c r="S59" i="2"/>
  <c r="T59" i="2"/>
  <c r="V59" i="2"/>
  <c r="Y59" i="2"/>
  <c r="I60" i="2"/>
  <c r="J60" i="2"/>
  <c r="K60" i="2"/>
  <c r="M60" i="2"/>
  <c r="R60" i="2"/>
  <c r="S60" i="2"/>
  <c r="T60" i="2"/>
  <c r="V60" i="2"/>
  <c r="Y60" i="2"/>
  <c r="Z59" i="2"/>
  <c r="I61" i="2"/>
  <c r="J61" i="2"/>
  <c r="K61" i="2"/>
  <c r="M61" i="2"/>
  <c r="R61" i="2"/>
  <c r="S61" i="2"/>
  <c r="T61" i="2"/>
  <c r="V61" i="2"/>
  <c r="Y61" i="2"/>
  <c r="I62" i="2"/>
  <c r="J62" i="2"/>
  <c r="K62" i="2"/>
  <c r="M62" i="2"/>
  <c r="R62" i="2"/>
  <c r="S62" i="2"/>
  <c r="T62" i="2"/>
  <c r="V62" i="2"/>
  <c r="Y62" i="2"/>
  <c r="Z61" i="2"/>
  <c r="I63" i="2"/>
  <c r="J63" i="2"/>
  <c r="K63" i="2"/>
  <c r="M63" i="2"/>
  <c r="R63" i="2"/>
  <c r="S63" i="2"/>
  <c r="T63" i="2"/>
  <c r="V63" i="2"/>
  <c r="Y63" i="2"/>
  <c r="I64" i="2"/>
  <c r="J64" i="2"/>
  <c r="K64" i="2"/>
  <c r="M64" i="2"/>
  <c r="R64" i="2"/>
  <c r="S64" i="2"/>
  <c r="T64" i="2"/>
  <c r="V64" i="2"/>
  <c r="Y64" i="2"/>
  <c r="Z63" i="2"/>
  <c r="I65" i="2"/>
  <c r="J65" i="2"/>
  <c r="K65" i="2"/>
  <c r="M65" i="2"/>
  <c r="R65" i="2"/>
  <c r="S65" i="2"/>
  <c r="T65" i="2"/>
  <c r="V65" i="2"/>
  <c r="Y65" i="2"/>
  <c r="I66" i="2"/>
  <c r="J66" i="2"/>
  <c r="K66" i="2"/>
  <c r="M66" i="2"/>
  <c r="R66" i="2"/>
  <c r="S66" i="2"/>
  <c r="T66" i="2"/>
  <c r="V66" i="2"/>
  <c r="Y66" i="2"/>
  <c r="Z65" i="2"/>
  <c r="I67" i="2"/>
  <c r="J67" i="2"/>
  <c r="K67" i="2"/>
  <c r="M67" i="2"/>
  <c r="R67" i="2"/>
  <c r="S67" i="2"/>
  <c r="T67" i="2"/>
  <c r="V67" i="2"/>
  <c r="Y67" i="2"/>
  <c r="I68" i="2"/>
  <c r="J68" i="2"/>
  <c r="K68" i="2"/>
  <c r="M68" i="2"/>
  <c r="R68" i="2"/>
  <c r="S68" i="2"/>
  <c r="T68" i="2"/>
  <c r="V68" i="2"/>
  <c r="Y68" i="2"/>
  <c r="Z67" i="2"/>
  <c r="I69" i="2"/>
  <c r="J69" i="2"/>
  <c r="K69" i="2"/>
  <c r="M69" i="2"/>
  <c r="R69" i="2"/>
  <c r="S69" i="2"/>
  <c r="T69" i="2"/>
  <c r="V69" i="2"/>
  <c r="Y69" i="2"/>
  <c r="I70" i="2"/>
  <c r="J70" i="2"/>
  <c r="K70" i="2"/>
  <c r="M70" i="2"/>
  <c r="R70" i="2"/>
  <c r="S70" i="2"/>
  <c r="T70" i="2"/>
  <c r="V70" i="2"/>
  <c r="Y70" i="2"/>
  <c r="Z69" i="2"/>
  <c r="I71" i="2"/>
  <c r="J71" i="2"/>
  <c r="K71" i="2"/>
  <c r="M71" i="2"/>
  <c r="R71" i="2"/>
  <c r="S71" i="2"/>
  <c r="T71" i="2"/>
  <c r="V71" i="2"/>
  <c r="Y71" i="2"/>
  <c r="I72" i="2"/>
  <c r="J72" i="2"/>
  <c r="K72" i="2"/>
  <c r="M72" i="2"/>
  <c r="R72" i="2"/>
  <c r="S72" i="2"/>
  <c r="T72" i="2"/>
  <c r="V72" i="2"/>
  <c r="Y72" i="2"/>
  <c r="Z71" i="2"/>
  <c r="AA73" i="2"/>
  <c r="U73" i="2"/>
  <c r="L73" i="2"/>
  <c r="U72" i="2"/>
  <c r="L72" i="2"/>
  <c r="AA71" i="2"/>
  <c r="U71" i="2"/>
  <c r="L71" i="2"/>
  <c r="U70" i="2"/>
  <c r="L70" i="2"/>
  <c r="AA69" i="2"/>
  <c r="U69" i="2"/>
  <c r="L69" i="2"/>
  <c r="U68" i="2"/>
  <c r="L68" i="2"/>
  <c r="AA67" i="2"/>
  <c r="U67" i="2"/>
  <c r="L67" i="2"/>
  <c r="U66" i="2"/>
  <c r="L66" i="2"/>
  <c r="AA65" i="2"/>
  <c r="U65" i="2"/>
  <c r="L65" i="2"/>
  <c r="U64" i="2"/>
  <c r="L64" i="2"/>
  <c r="AA63" i="2"/>
  <c r="U63" i="2"/>
  <c r="L63" i="2"/>
  <c r="U62" i="2"/>
  <c r="L62" i="2"/>
  <c r="AA61" i="2"/>
  <c r="U61" i="2"/>
  <c r="L61" i="2"/>
  <c r="U60" i="2"/>
  <c r="L60" i="2"/>
  <c r="AA59" i="2"/>
  <c r="U59" i="2"/>
  <c r="L59" i="2"/>
  <c r="U58" i="2"/>
  <c r="L58" i="2"/>
  <c r="AA57" i="2"/>
  <c r="U57" i="2"/>
  <c r="L57" i="2"/>
  <c r="U56" i="2"/>
  <c r="L56" i="2"/>
  <c r="AA55" i="2"/>
  <c r="U55" i="2"/>
  <c r="L55" i="2"/>
  <c r="U54" i="2"/>
  <c r="L54" i="2"/>
  <c r="AA53" i="2"/>
  <c r="U53" i="2"/>
  <c r="L53" i="2"/>
  <c r="U50" i="2"/>
  <c r="L50" i="2"/>
  <c r="AA49" i="2"/>
  <c r="U49" i="2"/>
  <c r="L49" i="2"/>
  <c r="U48" i="2"/>
  <c r="L48" i="2"/>
  <c r="AA47" i="2"/>
  <c r="U47" i="2"/>
  <c r="L47" i="2"/>
  <c r="U46" i="2"/>
  <c r="L46" i="2"/>
  <c r="AA45" i="2"/>
  <c r="U45" i="2"/>
  <c r="L45" i="2"/>
  <c r="U44" i="2"/>
  <c r="L44" i="2"/>
  <c r="AA43" i="2"/>
  <c r="U43" i="2"/>
  <c r="L43" i="2"/>
  <c r="AA39" i="2"/>
  <c r="AA41" i="2"/>
  <c r="AA51" i="2"/>
  <c r="AA37" i="2"/>
  <c r="I34" i="2"/>
  <c r="J34" i="2"/>
  <c r="K34" i="2"/>
  <c r="M34" i="2"/>
  <c r="R34" i="2"/>
  <c r="S34" i="2"/>
  <c r="T34" i="2"/>
  <c r="V34" i="2"/>
  <c r="Y34" i="2"/>
  <c r="I35" i="2"/>
  <c r="J35" i="2"/>
  <c r="K35" i="2"/>
  <c r="M35" i="2"/>
  <c r="R35" i="2"/>
  <c r="S35" i="2"/>
  <c r="T35" i="2"/>
  <c r="V35" i="2"/>
  <c r="Y35" i="2"/>
  <c r="Z34" i="2"/>
  <c r="I32" i="2"/>
  <c r="J32" i="2"/>
  <c r="K32" i="2"/>
  <c r="M32" i="2"/>
  <c r="R32" i="2"/>
  <c r="S32" i="2"/>
  <c r="T32" i="2"/>
  <c r="V32" i="2"/>
  <c r="Y32" i="2"/>
  <c r="I33" i="2"/>
  <c r="J33" i="2"/>
  <c r="K33" i="2"/>
  <c r="M33" i="2"/>
  <c r="R33" i="2"/>
  <c r="S33" i="2"/>
  <c r="T33" i="2"/>
  <c r="V33" i="2"/>
  <c r="Y33" i="2"/>
  <c r="Z32" i="2"/>
  <c r="AA34" i="2"/>
  <c r="AA32" i="2"/>
  <c r="U33" i="2"/>
  <c r="L33" i="2"/>
  <c r="U32" i="2"/>
  <c r="L32" i="2"/>
  <c r="J12" i="2"/>
  <c r="I12" i="2"/>
  <c r="K12" i="2"/>
  <c r="M12" i="2"/>
  <c r="R12" i="2"/>
  <c r="S12" i="2"/>
  <c r="T12" i="2"/>
  <c r="V12" i="2"/>
  <c r="Y12" i="2"/>
  <c r="J13" i="2"/>
  <c r="I13" i="2"/>
  <c r="K13" i="2"/>
  <c r="M13" i="2"/>
  <c r="R13" i="2"/>
  <c r="S13" i="2"/>
  <c r="T13" i="2"/>
  <c r="V13" i="2"/>
  <c r="Y13" i="2"/>
  <c r="Z12" i="2"/>
  <c r="J14" i="2"/>
  <c r="I14" i="2"/>
  <c r="K14" i="2"/>
  <c r="M14" i="2"/>
  <c r="R14" i="2"/>
  <c r="S14" i="2"/>
  <c r="T14" i="2"/>
  <c r="V14" i="2"/>
  <c r="Y14" i="2"/>
  <c r="J15" i="2"/>
  <c r="I15" i="2"/>
  <c r="K15" i="2"/>
  <c r="M15" i="2"/>
  <c r="R15" i="2"/>
  <c r="S15" i="2"/>
  <c r="T15" i="2"/>
  <c r="V15" i="2"/>
  <c r="Y15" i="2"/>
  <c r="Z14" i="2"/>
  <c r="J16" i="2"/>
  <c r="I16" i="2"/>
  <c r="K16" i="2"/>
  <c r="M16" i="2"/>
  <c r="R16" i="2"/>
  <c r="S16" i="2"/>
  <c r="T16" i="2"/>
  <c r="V16" i="2"/>
  <c r="Y16" i="2"/>
  <c r="J17" i="2"/>
  <c r="I17" i="2"/>
  <c r="K17" i="2"/>
  <c r="M17" i="2"/>
  <c r="R17" i="2"/>
  <c r="S17" i="2"/>
  <c r="T17" i="2"/>
  <c r="V17" i="2"/>
  <c r="Y17" i="2"/>
  <c r="Z16" i="2"/>
  <c r="J18" i="2"/>
  <c r="I18" i="2"/>
  <c r="K18" i="2"/>
  <c r="M18" i="2"/>
  <c r="R18" i="2"/>
  <c r="S18" i="2"/>
  <c r="T18" i="2"/>
  <c r="V18" i="2"/>
  <c r="Y18" i="2"/>
  <c r="J19" i="2"/>
  <c r="I19" i="2"/>
  <c r="K19" i="2"/>
  <c r="M19" i="2"/>
  <c r="R19" i="2"/>
  <c r="S19" i="2"/>
  <c r="T19" i="2"/>
  <c r="V19" i="2"/>
  <c r="Y19" i="2"/>
  <c r="Z18" i="2"/>
  <c r="I22" i="2"/>
  <c r="L22" i="2"/>
  <c r="M22" i="2"/>
  <c r="R22" i="2"/>
  <c r="U22" i="2"/>
  <c r="V22" i="2"/>
  <c r="Y22" i="2"/>
  <c r="I23" i="2"/>
  <c r="L23" i="2"/>
  <c r="M23" i="2"/>
  <c r="R23" i="2"/>
  <c r="U23" i="2"/>
  <c r="V23" i="2"/>
  <c r="Y23" i="2"/>
  <c r="Z22" i="2"/>
  <c r="I24" i="2"/>
  <c r="L24" i="2"/>
  <c r="M24" i="2"/>
  <c r="R24" i="2"/>
  <c r="U24" i="2"/>
  <c r="V24" i="2"/>
  <c r="Y24" i="2"/>
  <c r="I25" i="2"/>
  <c r="L25" i="2"/>
  <c r="M25" i="2"/>
  <c r="R25" i="2"/>
  <c r="U25" i="2"/>
  <c r="V25" i="2"/>
  <c r="Y25" i="2"/>
  <c r="Z24" i="2"/>
  <c r="I26" i="2"/>
  <c r="L26" i="2"/>
  <c r="M26" i="2"/>
  <c r="R26" i="2"/>
  <c r="U26" i="2"/>
  <c r="V26" i="2"/>
  <c r="Y26" i="2"/>
  <c r="I27" i="2"/>
  <c r="L27" i="2"/>
  <c r="M27" i="2"/>
  <c r="R27" i="2"/>
  <c r="U27" i="2"/>
  <c r="V27" i="2"/>
  <c r="Y27" i="2"/>
  <c r="Z26" i="2"/>
  <c r="I2" i="2"/>
  <c r="J2" i="2"/>
  <c r="K2" i="2"/>
  <c r="M2" i="2"/>
  <c r="R2" i="2"/>
  <c r="S2" i="2"/>
  <c r="T2" i="2"/>
  <c r="V2" i="2"/>
  <c r="Y2" i="2"/>
  <c r="I3" i="2"/>
  <c r="J3" i="2"/>
  <c r="K3" i="2"/>
  <c r="M3" i="2"/>
  <c r="R3" i="2"/>
  <c r="S3" i="2"/>
  <c r="T3" i="2"/>
  <c r="V3" i="2"/>
  <c r="Y3" i="2"/>
  <c r="Z2" i="2"/>
  <c r="I4" i="2"/>
  <c r="J4" i="2"/>
  <c r="K4" i="2"/>
  <c r="M4" i="2"/>
  <c r="R4" i="2"/>
  <c r="S4" i="2"/>
  <c r="T4" i="2"/>
  <c r="V4" i="2"/>
  <c r="Y4" i="2"/>
  <c r="I5" i="2"/>
  <c r="J5" i="2"/>
  <c r="K5" i="2"/>
  <c r="M5" i="2"/>
  <c r="R5" i="2"/>
  <c r="S5" i="2"/>
  <c r="T5" i="2"/>
  <c r="V5" i="2"/>
  <c r="Y5" i="2"/>
  <c r="Z4" i="2"/>
  <c r="I6" i="2"/>
  <c r="J6" i="2"/>
  <c r="K6" i="2"/>
  <c r="M6" i="2"/>
  <c r="R6" i="2"/>
  <c r="S6" i="2"/>
  <c r="T6" i="2"/>
  <c r="V6" i="2"/>
  <c r="Y6" i="2"/>
  <c r="I7" i="2"/>
  <c r="J7" i="2"/>
  <c r="K7" i="2"/>
  <c r="M7" i="2"/>
  <c r="R7" i="2"/>
  <c r="S7" i="2"/>
  <c r="T7" i="2"/>
  <c r="V7" i="2"/>
  <c r="Y7" i="2"/>
  <c r="Z6" i="2"/>
  <c r="I8" i="2"/>
  <c r="J8" i="2"/>
  <c r="K8" i="2"/>
  <c r="M8" i="2"/>
  <c r="R8" i="2"/>
  <c r="S8" i="2"/>
  <c r="T8" i="2"/>
  <c r="V8" i="2"/>
  <c r="Y8" i="2"/>
  <c r="I9" i="2"/>
  <c r="J9" i="2"/>
  <c r="K9" i="2"/>
  <c r="M9" i="2"/>
  <c r="R9" i="2"/>
  <c r="S9" i="2"/>
  <c r="T9" i="2"/>
  <c r="V9" i="2"/>
  <c r="Y9" i="2"/>
  <c r="Z8" i="2"/>
  <c r="I10" i="2"/>
  <c r="J10" i="2"/>
  <c r="K10" i="2"/>
  <c r="M10" i="2"/>
  <c r="R10" i="2"/>
  <c r="S10" i="2"/>
  <c r="T10" i="2"/>
  <c r="V10" i="2"/>
  <c r="Y10" i="2"/>
  <c r="I11" i="2"/>
  <c r="J11" i="2"/>
  <c r="K11" i="2"/>
  <c r="M11" i="2"/>
  <c r="R11" i="2"/>
  <c r="S11" i="2"/>
  <c r="T11" i="2"/>
  <c r="V11" i="2"/>
  <c r="Y11" i="2"/>
  <c r="Z10" i="2"/>
  <c r="I20" i="2"/>
  <c r="J20" i="2"/>
  <c r="K20" i="2"/>
  <c r="M20" i="2"/>
  <c r="R20" i="2"/>
  <c r="S20" i="2"/>
  <c r="T20" i="2"/>
  <c r="V20" i="2"/>
  <c r="Y20" i="2"/>
  <c r="I21" i="2"/>
  <c r="L21" i="2"/>
  <c r="M21" i="2"/>
  <c r="R21" i="2"/>
  <c r="U21" i="2"/>
  <c r="V21" i="2"/>
  <c r="Y21" i="2"/>
  <c r="Z20" i="2"/>
  <c r="AA2" i="2"/>
  <c r="AA4" i="2"/>
  <c r="AA6" i="2"/>
  <c r="AA8" i="2"/>
  <c r="AA10" i="2"/>
  <c r="AA12" i="2"/>
  <c r="AA14" i="2"/>
  <c r="AA16" i="2"/>
  <c r="AA18" i="2"/>
  <c r="AA20" i="2"/>
  <c r="U5" i="2"/>
  <c r="L5" i="2"/>
  <c r="U4" i="2"/>
  <c r="L4" i="2"/>
  <c r="S21" i="2"/>
  <c r="T21" i="2"/>
  <c r="J21" i="2"/>
  <c r="K21" i="2"/>
  <c r="U20" i="2"/>
  <c r="L20" i="2"/>
  <c r="U9" i="2"/>
  <c r="L9" i="2"/>
  <c r="U8" i="2"/>
  <c r="L8" i="2"/>
  <c r="U11" i="2"/>
  <c r="L11" i="2"/>
  <c r="U10" i="2"/>
  <c r="L10" i="2"/>
  <c r="U3" i="2"/>
  <c r="L3" i="2"/>
  <c r="U2" i="2"/>
  <c r="L2" i="2"/>
  <c r="U7" i="2"/>
  <c r="L7" i="2"/>
  <c r="U6" i="2"/>
  <c r="L6" i="2"/>
  <c r="U40" i="2"/>
  <c r="L40" i="2"/>
  <c r="U39" i="2"/>
  <c r="L39" i="2"/>
  <c r="U42" i="2"/>
  <c r="L42" i="2"/>
  <c r="U41" i="2"/>
  <c r="L41" i="2"/>
  <c r="R161" i="1"/>
  <c r="U161" i="1"/>
  <c r="S161" i="1"/>
  <c r="T161" i="1"/>
  <c r="I161" i="1"/>
  <c r="L161" i="1"/>
  <c r="J161" i="1"/>
  <c r="K161" i="1"/>
  <c r="I110" i="2"/>
  <c r="J110" i="2"/>
  <c r="K110" i="2"/>
  <c r="M110" i="2"/>
  <c r="I101" i="2"/>
  <c r="J101" i="2"/>
  <c r="K101" i="2"/>
  <c r="M101" i="2"/>
  <c r="R101" i="2"/>
  <c r="S101" i="2"/>
  <c r="T101" i="2"/>
  <c r="V101" i="2"/>
  <c r="Y101" i="2"/>
  <c r="I102" i="2"/>
  <c r="J102" i="2"/>
  <c r="K102" i="2"/>
  <c r="M102" i="2"/>
  <c r="R102" i="2"/>
  <c r="S102" i="2"/>
  <c r="T102" i="2"/>
  <c r="V102" i="2"/>
  <c r="Y102" i="2"/>
  <c r="Z101" i="2"/>
  <c r="I99" i="2"/>
  <c r="J99" i="2"/>
  <c r="K99" i="2"/>
  <c r="M99" i="2"/>
  <c r="R99" i="2"/>
  <c r="S99" i="2"/>
  <c r="T99" i="2"/>
  <c r="V99" i="2"/>
  <c r="Y99" i="2"/>
  <c r="I100" i="2"/>
  <c r="J100" i="2"/>
  <c r="K100" i="2"/>
  <c r="M100" i="2"/>
  <c r="R100" i="2"/>
  <c r="S100" i="2"/>
  <c r="T100" i="2"/>
  <c r="V100" i="2"/>
  <c r="Y100" i="2"/>
  <c r="Z99" i="2"/>
  <c r="I103" i="2"/>
  <c r="J103" i="2"/>
  <c r="K103" i="2"/>
  <c r="M103" i="2"/>
  <c r="R103" i="2"/>
  <c r="S103" i="2"/>
  <c r="T103" i="2"/>
  <c r="V103" i="2"/>
  <c r="Y103" i="2"/>
  <c r="I104" i="2"/>
  <c r="J104" i="2"/>
  <c r="K104" i="2"/>
  <c r="M104" i="2"/>
  <c r="R104" i="2"/>
  <c r="S104" i="2"/>
  <c r="T104" i="2"/>
  <c r="V104" i="2"/>
  <c r="Y104" i="2"/>
  <c r="Z103" i="2"/>
  <c r="I105" i="2"/>
  <c r="J105" i="2"/>
  <c r="K105" i="2"/>
  <c r="M105" i="2"/>
  <c r="R105" i="2"/>
  <c r="S105" i="2"/>
  <c r="T105" i="2"/>
  <c r="V105" i="2"/>
  <c r="Y105" i="2"/>
  <c r="I106" i="2"/>
  <c r="J106" i="2"/>
  <c r="K106" i="2"/>
  <c r="M106" i="2"/>
  <c r="R106" i="2"/>
  <c r="S106" i="2"/>
  <c r="T106" i="2"/>
  <c r="V106" i="2"/>
  <c r="Y106" i="2"/>
  <c r="Z105" i="2"/>
  <c r="I107" i="2"/>
  <c r="J107" i="2"/>
  <c r="K107" i="2"/>
  <c r="M107" i="2"/>
  <c r="R107" i="2"/>
  <c r="S107" i="2"/>
  <c r="T107" i="2"/>
  <c r="V107" i="2"/>
  <c r="Y107" i="2"/>
  <c r="I108" i="2"/>
  <c r="J108" i="2"/>
  <c r="K108" i="2"/>
  <c r="M108" i="2"/>
  <c r="R108" i="2"/>
  <c r="S108" i="2"/>
  <c r="T108" i="2"/>
  <c r="V108" i="2"/>
  <c r="Y108" i="2"/>
  <c r="Z107" i="2"/>
  <c r="I109" i="2"/>
  <c r="J109" i="2"/>
  <c r="K109" i="2"/>
  <c r="M109" i="2"/>
  <c r="R109" i="2"/>
  <c r="S109" i="2"/>
  <c r="T109" i="2"/>
  <c r="V109" i="2"/>
  <c r="Y109" i="2"/>
  <c r="R110" i="2"/>
  <c r="S110" i="2"/>
  <c r="T110" i="2"/>
  <c r="V110" i="2"/>
  <c r="Y110" i="2"/>
  <c r="Z109" i="2"/>
  <c r="I111" i="2"/>
  <c r="J111" i="2"/>
  <c r="K111" i="2"/>
  <c r="M111" i="2"/>
  <c r="R111" i="2"/>
  <c r="S111" i="2"/>
  <c r="T111" i="2"/>
  <c r="V111" i="2"/>
  <c r="Y111" i="2"/>
  <c r="I112" i="2"/>
  <c r="J112" i="2"/>
  <c r="K112" i="2"/>
  <c r="M112" i="2"/>
  <c r="R112" i="2"/>
  <c r="S112" i="2"/>
  <c r="T112" i="2"/>
  <c r="V112" i="2"/>
  <c r="Y112" i="2"/>
  <c r="Z111" i="2"/>
  <c r="I113" i="2"/>
  <c r="J113" i="2"/>
  <c r="K113" i="2"/>
  <c r="M113" i="2"/>
  <c r="R113" i="2"/>
  <c r="S113" i="2"/>
  <c r="T113" i="2"/>
  <c r="V113" i="2"/>
  <c r="Y113" i="2"/>
  <c r="I114" i="2"/>
  <c r="L114" i="2"/>
  <c r="M114" i="2"/>
  <c r="R114" i="2"/>
  <c r="U114" i="2"/>
  <c r="V114" i="2"/>
  <c r="Y114" i="2"/>
  <c r="Z113" i="2"/>
  <c r="AA101" i="2"/>
  <c r="AA103" i="2"/>
  <c r="AA105" i="2"/>
  <c r="AA107" i="2"/>
  <c r="AA109" i="2"/>
  <c r="AA111" i="2"/>
  <c r="AA113" i="2"/>
  <c r="AA99" i="2"/>
  <c r="S114" i="2"/>
  <c r="T114" i="2"/>
  <c r="J114" i="2"/>
  <c r="K114" i="2"/>
  <c r="U113" i="2"/>
  <c r="L113" i="2"/>
  <c r="U110" i="2"/>
  <c r="L110" i="2"/>
  <c r="U109" i="2"/>
  <c r="L109" i="2"/>
  <c r="U108" i="2"/>
  <c r="L108" i="2"/>
  <c r="U107" i="2"/>
  <c r="L107" i="2"/>
  <c r="U106" i="2"/>
  <c r="L106" i="2"/>
  <c r="U105" i="2"/>
  <c r="L105" i="2"/>
  <c r="U104" i="2"/>
  <c r="L104" i="2"/>
  <c r="U103" i="2"/>
  <c r="L103" i="2"/>
  <c r="U102" i="2"/>
  <c r="L102" i="2"/>
  <c r="U101" i="2"/>
  <c r="L101" i="2"/>
  <c r="I93" i="2"/>
  <c r="J93" i="2"/>
  <c r="K93" i="2"/>
  <c r="M93" i="2"/>
  <c r="R93" i="2"/>
  <c r="S93" i="2"/>
  <c r="T93" i="2"/>
  <c r="V93" i="2"/>
  <c r="Y93" i="2"/>
  <c r="U93" i="2"/>
  <c r="L93" i="2"/>
  <c r="I92" i="2"/>
  <c r="J92" i="2"/>
  <c r="K92" i="2"/>
  <c r="M92" i="2"/>
  <c r="R92" i="2"/>
  <c r="S92" i="2"/>
  <c r="T92" i="2"/>
  <c r="V92" i="2"/>
  <c r="Y92" i="2"/>
  <c r="Z92" i="2"/>
  <c r="I84" i="2"/>
  <c r="J84" i="2"/>
  <c r="K84" i="2"/>
  <c r="M84" i="2"/>
  <c r="R84" i="2"/>
  <c r="S84" i="2"/>
  <c r="T84" i="2"/>
  <c r="V84" i="2"/>
  <c r="Y84" i="2"/>
  <c r="I85" i="2"/>
  <c r="J85" i="2"/>
  <c r="K85" i="2"/>
  <c r="M85" i="2"/>
  <c r="R85" i="2"/>
  <c r="S85" i="2"/>
  <c r="T85" i="2"/>
  <c r="V85" i="2"/>
  <c r="Y85" i="2"/>
  <c r="Z84" i="2"/>
  <c r="I86" i="2"/>
  <c r="J86" i="2"/>
  <c r="K86" i="2"/>
  <c r="M86" i="2"/>
  <c r="R86" i="2"/>
  <c r="S86" i="2"/>
  <c r="T86" i="2"/>
  <c r="V86" i="2"/>
  <c r="Y86" i="2"/>
  <c r="I87" i="2"/>
  <c r="J87" i="2"/>
  <c r="K87" i="2"/>
  <c r="M87" i="2"/>
  <c r="R87" i="2"/>
  <c r="S87" i="2"/>
  <c r="T87" i="2"/>
  <c r="V87" i="2"/>
  <c r="Y87" i="2"/>
  <c r="Z86" i="2"/>
  <c r="I88" i="2"/>
  <c r="J88" i="2"/>
  <c r="K88" i="2"/>
  <c r="M88" i="2"/>
  <c r="R88" i="2"/>
  <c r="S88" i="2"/>
  <c r="T88" i="2"/>
  <c r="V88" i="2"/>
  <c r="Y88" i="2"/>
  <c r="I89" i="2"/>
  <c r="J89" i="2"/>
  <c r="K89" i="2"/>
  <c r="M89" i="2"/>
  <c r="R89" i="2"/>
  <c r="S89" i="2"/>
  <c r="T89" i="2"/>
  <c r="V89" i="2"/>
  <c r="Y89" i="2"/>
  <c r="Z88" i="2"/>
  <c r="I90" i="2"/>
  <c r="J90" i="2"/>
  <c r="K90" i="2"/>
  <c r="M90" i="2"/>
  <c r="R90" i="2"/>
  <c r="S90" i="2"/>
  <c r="T90" i="2"/>
  <c r="V90" i="2"/>
  <c r="Y90" i="2"/>
  <c r="I91" i="2"/>
  <c r="J91" i="2"/>
  <c r="K91" i="2"/>
  <c r="M91" i="2"/>
  <c r="R91" i="2"/>
  <c r="S91" i="2"/>
  <c r="T91" i="2"/>
  <c r="V91" i="2"/>
  <c r="Y91" i="2"/>
  <c r="Z90" i="2"/>
  <c r="I94" i="2"/>
  <c r="L94" i="2"/>
  <c r="M94" i="2"/>
  <c r="R94" i="2"/>
  <c r="U94" i="2"/>
  <c r="V94" i="2"/>
  <c r="Y94" i="2"/>
  <c r="I95" i="2"/>
  <c r="L95" i="2"/>
  <c r="M95" i="2"/>
  <c r="R95" i="2"/>
  <c r="U95" i="2"/>
  <c r="V95" i="2"/>
  <c r="Y95" i="2"/>
  <c r="Z94" i="2"/>
  <c r="I96" i="2"/>
  <c r="L96" i="2"/>
  <c r="M96" i="2"/>
  <c r="R96" i="2"/>
  <c r="U96" i="2"/>
  <c r="V96" i="2"/>
  <c r="Y96" i="2"/>
  <c r="I97" i="2"/>
  <c r="L97" i="2"/>
  <c r="M97" i="2"/>
  <c r="R97" i="2"/>
  <c r="U97" i="2"/>
  <c r="V97" i="2"/>
  <c r="Y97" i="2"/>
  <c r="Z96" i="2"/>
  <c r="AA92" i="2"/>
  <c r="U92" i="2"/>
  <c r="L92" i="2"/>
  <c r="U91" i="2"/>
  <c r="L91" i="2"/>
  <c r="AA90" i="2"/>
  <c r="U90" i="2"/>
  <c r="L90" i="2"/>
  <c r="U89" i="2"/>
  <c r="L89" i="2"/>
  <c r="AA88" i="2"/>
  <c r="U88" i="2"/>
  <c r="L88" i="2"/>
  <c r="U87" i="2"/>
  <c r="L87" i="2"/>
  <c r="AA86" i="2"/>
  <c r="U86" i="2"/>
  <c r="L86" i="2"/>
  <c r="I12" i="1"/>
  <c r="L12" i="1"/>
  <c r="J12" i="1"/>
  <c r="K12" i="1"/>
  <c r="M12" i="1"/>
  <c r="R12" i="1"/>
  <c r="U12" i="1"/>
  <c r="S12" i="1"/>
  <c r="T12" i="1"/>
  <c r="V12" i="1"/>
  <c r="Y12" i="1"/>
  <c r="I10" i="1"/>
  <c r="L10" i="1"/>
  <c r="J10" i="1"/>
  <c r="K10" i="1"/>
  <c r="M10" i="1"/>
  <c r="R10" i="1"/>
  <c r="U10" i="1"/>
  <c r="S10" i="1"/>
  <c r="T10" i="1"/>
  <c r="V10" i="1"/>
  <c r="Y10" i="1"/>
  <c r="I7" i="1"/>
  <c r="L7" i="1"/>
  <c r="J7" i="1"/>
  <c r="K7" i="1"/>
  <c r="M7" i="1"/>
  <c r="R7" i="1"/>
  <c r="U7" i="1"/>
  <c r="S7" i="1"/>
  <c r="T7" i="1"/>
  <c r="V7" i="1"/>
  <c r="Y7" i="1"/>
  <c r="I3" i="1"/>
  <c r="L3" i="1"/>
  <c r="J3" i="1"/>
  <c r="K3" i="1"/>
  <c r="M3" i="1"/>
  <c r="R3" i="1"/>
  <c r="U3" i="1"/>
  <c r="S3" i="1"/>
  <c r="T3" i="1"/>
  <c r="V3" i="1"/>
  <c r="Y3" i="1"/>
  <c r="I11" i="1"/>
  <c r="L11" i="1"/>
  <c r="J11" i="1"/>
  <c r="K11" i="1"/>
  <c r="M11" i="1"/>
  <c r="R11" i="1"/>
  <c r="U11" i="1"/>
  <c r="S11" i="1"/>
  <c r="T11" i="1"/>
  <c r="V11" i="1"/>
  <c r="Y11" i="1"/>
  <c r="I13" i="1"/>
  <c r="L13" i="1"/>
  <c r="J13" i="1"/>
  <c r="K13" i="1"/>
  <c r="M13" i="1"/>
  <c r="R13" i="1"/>
  <c r="U13" i="1"/>
  <c r="S13" i="1"/>
  <c r="T13" i="1"/>
  <c r="V13" i="1"/>
  <c r="Y13" i="1"/>
  <c r="I2" i="1"/>
  <c r="L2" i="1"/>
  <c r="J2" i="1"/>
  <c r="K2" i="1"/>
  <c r="M2" i="1"/>
  <c r="R2" i="1"/>
  <c r="U2" i="1"/>
  <c r="S2" i="1"/>
  <c r="T2" i="1"/>
  <c r="V2" i="1"/>
  <c r="Y2" i="1"/>
  <c r="I9" i="1"/>
  <c r="L9" i="1"/>
  <c r="J9" i="1"/>
  <c r="K9" i="1"/>
  <c r="M9" i="1"/>
  <c r="R9" i="1"/>
  <c r="U9" i="1"/>
  <c r="S9" i="1"/>
  <c r="T9" i="1"/>
  <c r="V9" i="1"/>
  <c r="Y9" i="1"/>
  <c r="I8" i="1"/>
  <c r="L8" i="1"/>
  <c r="J8" i="1"/>
  <c r="K8" i="1"/>
  <c r="M8" i="1"/>
  <c r="R8" i="1"/>
  <c r="U8" i="1"/>
  <c r="S8" i="1"/>
  <c r="T8" i="1"/>
  <c r="V8" i="1"/>
  <c r="Y8" i="1"/>
  <c r="I4" i="1"/>
  <c r="J4" i="1"/>
  <c r="K4" i="1"/>
  <c r="M4" i="1"/>
  <c r="R4" i="1"/>
  <c r="S4" i="1"/>
  <c r="T4" i="1"/>
  <c r="V4" i="1"/>
  <c r="Y4" i="1"/>
  <c r="I5" i="1"/>
  <c r="J5" i="1"/>
  <c r="K5" i="1"/>
  <c r="M5" i="1"/>
  <c r="R5" i="1"/>
  <c r="S5" i="1"/>
  <c r="T5" i="1"/>
  <c r="V5" i="1"/>
  <c r="Y5" i="1"/>
  <c r="I6" i="1"/>
  <c r="J6" i="1"/>
  <c r="K6" i="1"/>
  <c r="M6" i="1"/>
  <c r="R6" i="1"/>
  <c r="S6" i="1"/>
  <c r="T6" i="1"/>
  <c r="V6" i="1"/>
  <c r="Y6" i="1"/>
  <c r="Z4" i="1"/>
  <c r="Z5" i="1"/>
  <c r="Z12" i="1"/>
  <c r="Z10" i="1"/>
  <c r="Z7" i="1"/>
  <c r="Z3" i="1"/>
  <c r="Z11" i="1"/>
  <c r="Z13" i="1"/>
  <c r="Z2" i="1"/>
  <c r="Z9" i="1"/>
  <c r="Z8" i="1"/>
  <c r="Z6" i="1"/>
  <c r="I202" i="1"/>
  <c r="J202" i="1"/>
  <c r="K202" i="1"/>
  <c r="M202" i="1"/>
  <c r="R202" i="1"/>
  <c r="S202" i="1"/>
  <c r="T202" i="1"/>
  <c r="V202" i="1"/>
  <c r="Y202" i="1"/>
  <c r="U202" i="1"/>
  <c r="L202" i="1"/>
  <c r="R84" i="1"/>
  <c r="S84" i="1"/>
  <c r="T84" i="1"/>
  <c r="V84" i="1"/>
  <c r="U84" i="1"/>
  <c r="I84" i="1"/>
  <c r="J84" i="1"/>
  <c r="K84" i="1"/>
  <c r="M84" i="1"/>
  <c r="L84" i="1"/>
  <c r="I103" i="1"/>
  <c r="J103" i="1"/>
  <c r="K103" i="1"/>
  <c r="M103" i="1"/>
  <c r="R103" i="1"/>
  <c r="S103" i="1"/>
  <c r="T103" i="1"/>
  <c r="V103" i="1"/>
  <c r="Y103" i="1"/>
  <c r="U103" i="1"/>
  <c r="L103" i="1"/>
  <c r="R116" i="1"/>
  <c r="S116" i="1"/>
  <c r="T116" i="1"/>
  <c r="U116" i="1"/>
  <c r="R98" i="1"/>
  <c r="S98" i="1"/>
  <c r="T98" i="1"/>
  <c r="U98" i="1"/>
  <c r="R104" i="1"/>
  <c r="S104" i="1"/>
  <c r="T104" i="1"/>
  <c r="U104" i="1"/>
  <c r="R102" i="1"/>
  <c r="S102" i="1"/>
  <c r="T102" i="1"/>
  <c r="U102" i="1"/>
  <c r="R113" i="1"/>
  <c r="S113" i="1"/>
  <c r="T113" i="1"/>
  <c r="U113" i="1"/>
  <c r="R93" i="1"/>
  <c r="S93" i="1"/>
  <c r="T93" i="1"/>
  <c r="U93" i="1"/>
  <c r="R86" i="1"/>
  <c r="S86" i="1"/>
  <c r="T86" i="1"/>
  <c r="U86" i="1"/>
  <c r="R78" i="1"/>
  <c r="S78" i="1"/>
  <c r="T78" i="1"/>
  <c r="U78" i="1"/>
  <c r="R91" i="1"/>
  <c r="S91" i="1"/>
  <c r="T91" i="1"/>
  <c r="U91" i="1"/>
  <c r="R114" i="1"/>
  <c r="S114" i="1"/>
  <c r="T114" i="1"/>
  <c r="U114" i="1"/>
  <c r="R100" i="1"/>
  <c r="S100" i="1"/>
  <c r="T100" i="1"/>
  <c r="U100" i="1"/>
  <c r="R108" i="1"/>
  <c r="S108" i="1"/>
  <c r="T108" i="1"/>
  <c r="U108" i="1"/>
  <c r="R95" i="1"/>
  <c r="S95" i="1"/>
  <c r="T95" i="1"/>
  <c r="U95" i="1"/>
  <c r="R94" i="1"/>
  <c r="S94" i="1"/>
  <c r="T94" i="1"/>
  <c r="U94" i="1"/>
  <c r="R90" i="1"/>
  <c r="S90" i="1"/>
  <c r="T90" i="1"/>
  <c r="U90" i="1"/>
  <c r="R117" i="1"/>
  <c r="S117" i="1"/>
  <c r="T117" i="1"/>
  <c r="U117" i="1"/>
  <c r="R96" i="1"/>
  <c r="S96" i="1"/>
  <c r="T96" i="1"/>
  <c r="U96" i="1"/>
  <c r="R81" i="1"/>
  <c r="S81" i="1"/>
  <c r="T81" i="1"/>
  <c r="U81" i="1"/>
  <c r="R85" i="1"/>
  <c r="S85" i="1"/>
  <c r="T85" i="1"/>
  <c r="U85" i="1"/>
  <c r="R115" i="1"/>
  <c r="S115" i="1"/>
  <c r="T115" i="1"/>
  <c r="U115" i="1"/>
  <c r="R88" i="1"/>
  <c r="S88" i="1"/>
  <c r="T88" i="1"/>
  <c r="U88" i="1"/>
  <c r="R105" i="1"/>
  <c r="S105" i="1"/>
  <c r="T105" i="1"/>
  <c r="U105" i="1"/>
  <c r="R83" i="1"/>
  <c r="S83" i="1"/>
  <c r="T83" i="1"/>
  <c r="U83" i="1"/>
  <c r="R97" i="1"/>
  <c r="S97" i="1"/>
  <c r="T97" i="1"/>
  <c r="U97" i="1"/>
  <c r="R106" i="1"/>
  <c r="S106" i="1"/>
  <c r="T106" i="1"/>
  <c r="U106" i="1"/>
  <c r="R101" i="1"/>
  <c r="S101" i="1"/>
  <c r="T101" i="1"/>
  <c r="U101" i="1"/>
  <c r="R79" i="1"/>
  <c r="S79" i="1"/>
  <c r="T79" i="1"/>
  <c r="U79" i="1"/>
  <c r="R118" i="1"/>
  <c r="S118" i="1"/>
  <c r="T118" i="1"/>
  <c r="U118" i="1"/>
  <c r="R107" i="1"/>
  <c r="S107" i="1"/>
  <c r="T107" i="1"/>
  <c r="U107" i="1"/>
  <c r="R111" i="1"/>
  <c r="S111" i="1"/>
  <c r="T111" i="1"/>
  <c r="U111" i="1"/>
  <c r="R112" i="1"/>
  <c r="S112" i="1"/>
  <c r="T112" i="1"/>
  <c r="U112" i="1"/>
  <c r="I116" i="1"/>
  <c r="J116" i="1"/>
  <c r="K116" i="1"/>
  <c r="L116" i="1"/>
  <c r="I98" i="1"/>
  <c r="J98" i="1"/>
  <c r="K98" i="1"/>
  <c r="L98" i="1"/>
  <c r="I104" i="1"/>
  <c r="J104" i="1"/>
  <c r="K104" i="1"/>
  <c r="L104" i="1"/>
  <c r="I102" i="1"/>
  <c r="J102" i="1"/>
  <c r="K102" i="1"/>
  <c r="L102" i="1"/>
  <c r="I113" i="1"/>
  <c r="J113" i="1"/>
  <c r="K113" i="1"/>
  <c r="L113" i="1"/>
  <c r="I93" i="1"/>
  <c r="J93" i="1"/>
  <c r="K93" i="1"/>
  <c r="L93" i="1"/>
  <c r="I86" i="1"/>
  <c r="J86" i="1"/>
  <c r="K86" i="1"/>
  <c r="L86" i="1"/>
  <c r="I78" i="1"/>
  <c r="J78" i="1"/>
  <c r="K78" i="1"/>
  <c r="L78" i="1"/>
  <c r="I91" i="1"/>
  <c r="J91" i="1"/>
  <c r="K91" i="1"/>
  <c r="L91" i="1"/>
  <c r="I114" i="1"/>
  <c r="J114" i="1"/>
  <c r="K114" i="1"/>
  <c r="L114" i="1"/>
  <c r="I100" i="1"/>
  <c r="J100" i="1"/>
  <c r="K100" i="1"/>
  <c r="L100" i="1"/>
  <c r="I108" i="1"/>
  <c r="J108" i="1"/>
  <c r="K108" i="1"/>
  <c r="L108" i="1"/>
  <c r="I95" i="1"/>
  <c r="J95" i="1"/>
  <c r="K95" i="1"/>
  <c r="L95" i="1"/>
  <c r="I94" i="1"/>
  <c r="J94" i="1"/>
  <c r="K94" i="1"/>
  <c r="L94" i="1"/>
  <c r="I90" i="1"/>
  <c r="J90" i="1"/>
  <c r="K90" i="1"/>
  <c r="L90" i="1"/>
  <c r="I117" i="1"/>
  <c r="J117" i="1"/>
  <c r="K117" i="1"/>
  <c r="L117" i="1"/>
  <c r="I96" i="1"/>
  <c r="J96" i="1"/>
  <c r="K96" i="1"/>
  <c r="L96" i="1"/>
  <c r="I81" i="1"/>
  <c r="J81" i="1"/>
  <c r="K81" i="1"/>
  <c r="L81" i="1"/>
  <c r="I85" i="1"/>
  <c r="J85" i="1"/>
  <c r="K85" i="1"/>
  <c r="L85" i="1"/>
  <c r="I115" i="1"/>
  <c r="J115" i="1"/>
  <c r="K115" i="1"/>
  <c r="L115" i="1"/>
  <c r="I88" i="1"/>
  <c r="J88" i="1"/>
  <c r="K88" i="1"/>
  <c r="L88" i="1"/>
  <c r="I105" i="1"/>
  <c r="J105" i="1"/>
  <c r="K105" i="1"/>
  <c r="L105" i="1"/>
  <c r="I83" i="1"/>
  <c r="J83" i="1"/>
  <c r="K83" i="1"/>
  <c r="L83" i="1"/>
  <c r="I97" i="1"/>
  <c r="J97" i="1"/>
  <c r="K97" i="1"/>
  <c r="L97" i="1"/>
  <c r="I106" i="1"/>
  <c r="J106" i="1"/>
  <c r="K106" i="1"/>
  <c r="L106" i="1"/>
  <c r="I101" i="1"/>
  <c r="J101" i="1"/>
  <c r="K101" i="1"/>
  <c r="L101" i="1"/>
  <c r="I79" i="1"/>
  <c r="J79" i="1"/>
  <c r="K79" i="1"/>
  <c r="L79" i="1"/>
  <c r="I118" i="1"/>
  <c r="J118" i="1"/>
  <c r="K118" i="1"/>
  <c r="L118" i="1"/>
  <c r="I107" i="1"/>
  <c r="J107" i="1"/>
  <c r="K107" i="1"/>
  <c r="L107" i="1"/>
  <c r="I111" i="1"/>
  <c r="J111" i="1"/>
  <c r="K111" i="1"/>
  <c r="L111" i="1"/>
  <c r="I112" i="1"/>
  <c r="J112" i="1"/>
  <c r="K112" i="1"/>
  <c r="L112" i="1"/>
  <c r="M98" i="1"/>
  <c r="M116" i="1"/>
  <c r="M104" i="1"/>
  <c r="M102" i="1"/>
  <c r="M113" i="1"/>
  <c r="M93" i="1"/>
  <c r="M86" i="1"/>
  <c r="M78" i="1"/>
  <c r="M91" i="1"/>
  <c r="M114" i="1"/>
  <c r="M100" i="1"/>
  <c r="M108" i="1"/>
  <c r="M95" i="1"/>
  <c r="M94" i="1"/>
  <c r="M90" i="1"/>
  <c r="M117" i="1"/>
  <c r="M96" i="1"/>
  <c r="M81" i="1"/>
  <c r="M85" i="1"/>
  <c r="M115" i="1"/>
  <c r="M88" i="1"/>
  <c r="M105" i="1"/>
  <c r="M83" i="1"/>
  <c r="M97" i="1"/>
  <c r="M106" i="1"/>
  <c r="M101" i="1"/>
  <c r="M79" i="1"/>
  <c r="M118" i="1"/>
  <c r="M107" i="1"/>
  <c r="M111" i="1"/>
  <c r="M112" i="1"/>
  <c r="R77" i="1"/>
  <c r="U77" i="1"/>
  <c r="S77" i="1"/>
  <c r="T77" i="1"/>
  <c r="I77" i="1"/>
  <c r="L77" i="1"/>
  <c r="J77" i="1"/>
  <c r="K77" i="1"/>
  <c r="R92" i="1"/>
  <c r="U92" i="1"/>
  <c r="S92" i="1"/>
  <c r="T92" i="1"/>
  <c r="I92" i="1"/>
  <c r="L92" i="1"/>
  <c r="J92" i="1"/>
  <c r="K92" i="1"/>
  <c r="R87" i="1"/>
  <c r="U87" i="1"/>
  <c r="S87" i="1"/>
  <c r="T87" i="1"/>
  <c r="I87" i="1"/>
  <c r="L87" i="1"/>
  <c r="J87" i="1"/>
  <c r="K87" i="1"/>
  <c r="R89" i="1"/>
  <c r="U89" i="1"/>
  <c r="S89" i="1"/>
  <c r="T89" i="1"/>
  <c r="I89" i="1"/>
  <c r="L89" i="1"/>
  <c r="J89" i="1"/>
  <c r="K89" i="1"/>
  <c r="I50" i="1"/>
  <c r="L50" i="1"/>
  <c r="J50" i="1"/>
  <c r="K50" i="1"/>
  <c r="M50" i="1"/>
  <c r="R50" i="1"/>
  <c r="U50" i="1"/>
  <c r="S50" i="1"/>
  <c r="T50" i="1"/>
  <c r="V50" i="1"/>
  <c r="Y50" i="1"/>
  <c r="I48" i="1"/>
  <c r="J48" i="1"/>
  <c r="K48" i="1"/>
  <c r="M48" i="1"/>
  <c r="R48" i="1"/>
  <c r="S48" i="1"/>
  <c r="T48" i="1"/>
  <c r="V48" i="1"/>
  <c r="Y48" i="1"/>
  <c r="I49" i="1"/>
  <c r="J49" i="1"/>
  <c r="K49" i="1"/>
  <c r="M49" i="1"/>
  <c r="R49" i="1"/>
  <c r="S49" i="1"/>
  <c r="T49" i="1"/>
  <c r="V49" i="1"/>
  <c r="Y49" i="1"/>
  <c r="Z50" i="1"/>
  <c r="I224" i="1"/>
  <c r="J224" i="1"/>
  <c r="K224" i="1"/>
  <c r="L224" i="1"/>
  <c r="M224" i="1"/>
  <c r="R224" i="1"/>
  <c r="S224" i="1"/>
  <c r="T224" i="1"/>
  <c r="U224" i="1"/>
  <c r="V224" i="1"/>
  <c r="Y224" i="1"/>
  <c r="I196" i="1"/>
  <c r="L196" i="1"/>
  <c r="J196" i="1"/>
  <c r="K196" i="1"/>
  <c r="M196" i="1"/>
  <c r="R196" i="1"/>
  <c r="U196" i="1"/>
  <c r="S196" i="1"/>
  <c r="T196" i="1"/>
  <c r="V196" i="1"/>
  <c r="Y196" i="1"/>
  <c r="I195" i="1"/>
  <c r="J195" i="1"/>
  <c r="K195" i="1"/>
  <c r="M195" i="1"/>
  <c r="R195" i="1"/>
  <c r="S195" i="1"/>
  <c r="T195" i="1"/>
  <c r="V195" i="1"/>
  <c r="Y195" i="1"/>
  <c r="I197" i="1"/>
  <c r="J197" i="1"/>
  <c r="K197" i="1"/>
  <c r="M197" i="1"/>
  <c r="R197" i="1"/>
  <c r="S197" i="1"/>
  <c r="T197" i="1"/>
  <c r="V197" i="1"/>
  <c r="Y197" i="1"/>
  <c r="I198" i="1"/>
  <c r="J198" i="1"/>
  <c r="K198" i="1"/>
  <c r="M198" i="1"/>
  <c r="R198" i="1"/>
  <c r="S198" i="1"/>
  <c r="T198" i="1"/>
  <c r="V198" i="1"/>
  <c r="Y198" i="1"/>
  <c r="I199" i="1"/>
  <c r="J199" i="1"/>
  <c r="K199" i="1"/>
  <c r="M199" i="1"/>
  <c r="R199" i="1"/>
  <c r="S199" i="1"/>
  <c r="T199" i="1"/>
  <c r="V199" i="1"/>
  <c r="Y199" i="1"/>
  <c r="I200" i="1"/>
  <c r="J200" i="1"/>
  <c r="K200" i="1"/>
  <c r="M200" i="1"/>
  <c r="R200" i="1"/>
  <c r="S200" i="1"/>
  <c r="T200" i="1"/>
  <c r="V200" i="1"/>
  <c r="Y200" i="1"/>
  <c r="I201" i="1"/>
  <c r="J201" i="1"/>
  <c r="K201" i="1"/>
  <c r="M201" i="1"/>
  <c r="R201" i="1"/>
  <c r="S201" i="1"/>
  <c r="T201" i="1"/>
  <c r="V201" i="1"/>
  <c r="Y201" i="1"/>
  <c r="I203" i="1"/>
  <c r="J203" i="1"/>
  <c r="K203" i="1"/>
  <c r="M203" i="1"/>
  <c r="R203" i="1"/>
  <c r="S203" i="1"/>
  <c r="T203" i="1"/>
  <c r="V203" i="1"/>
  <c r="Y203" i="1"/>
  <c r="I204" i="1"/>
  <c r="J204" i="1"/>
  <c r="K204" i="1"/>
  <c r="M204" i="1"/>
  <c r="R204" i="1"/>
  <c r="S204" i="1"/>
  <c r="T204" i="1"/>
  <c r="V204" i="1"/>
  <c r="Y204" i="1"/>
  <c r="I205" i="1"/>
  <c r="J205" i="1"/>
  <c r="K205" i="1"/>
  <c r="M205" i="1"/>
  <c r="R205" i="1"/>
  <c r="S205" i="1"/>
  <c r="T205" i="1"/>
  <c r="V205" i="1"/>
  <c r="Y205" i="1"/>
  <c r="I206" i="1"/>
  <c r="J206" i="1"/>
  <c r="K206" i="1"/>
  <c r="M206" i="1"/>
  <c r="R206" i="1"/>
  <c r="S206" i="1"/>
  <c r="T206" i="1"/>
  <c r="V206" i="1"/>
  <c r="Y206" i="1"/>
  <c r="I207" i="1"/>
  <c r="J207" i="1"/>
  <c r="K207" i="1"/>
  <c r="M207" i="1"/>
  <c r="R207" i="1"/>
  <c r="S207" i="1"/>
  <c r="T207" i="1"/>
  <c r="V207" i="1"/>
  <c r="Y207" i="1"/>
  <c r="I208" i="1"/>
  <c r="J208" i="1"/>
  <c r="K208" i="1"/>
  <c r="M208" i="1"/>
  <c r="R208" i="1"/>
  <c r="S208" i="1"/>
  <c r="T208" i="1"/>
  <c r="V208" i="1"/>
  <c r="Y208" i="1"/>
  <c r="I209" i="1"/>
  <c r="J209" i="1"/>
  <c r="K209" i="1"/>
  <c r="M209" i="1"/>
  <c r="R209" i="1"/>
  <c r="S209" i="1"/>
  <c r="T209" i="1"/>
  <c r="V209" i="1"/>
  <c r="Y209" i="1"/>
  <c r="I210" i="1"/>
  <c r="J210" i="1"/>
  <c r="K210" i="1"/>
  <c r="M210" i="1"/>
  <c r="R210" i="1"/>
  <c r="S210" i="1"/>
  <c r="T210" i="1"/>
  <c r="V210" i="1"/>
  <c r="Y210" i="1"/>
  <c r="I211" i="1"/>
  <c r="J211" i="1"/>
  <c r="K211" i="1"/>
  <c r="M211" i="1"/>
  <c r="R211" i="1"/>
  <c r="S211" i="1"/>
  <c r="T211" i="1"/>
  <c r="V211" i="1"/>
  <c r="Y211" i="1"/>
  <c r="I212" i="1"/>
  <c r="J212" i="1"/>
  <c r="K212" i="1"/>
  <c r="M212" i="1"/>
  <c r="R212" i="1"/>
  <c r="S212" i="1"/>
  <c r="T212" i="1"/>
  <c r="V212" i="1"/>
  <c r="Y212" i="1"/>
  <c r="I213" i="1"/>
  <c r="J213" i="1"/>
  <c r="K213" i="1"/>
  <c r="M213" i="1"/>
  <c r="R213" i="1"/>
  <c r="S213" i="1"/>
  <c r="T213" i="1"/>
  <c r="V213" i="1"/>
  <c r="Y213" i="1"/>
  <c r="I214" i="1"/>
  <c r="J214" i="1"/>
  <c r="K214" i="1"/>
  <c r="M214" i="1"/>
  <c r="R214" i="1"/>
  <c r="S214" i="1"/>
  <c r="T214" i="1"/>
  <c r="V214" i="1"/>
  <c r="Y214" i="1"/>
  <c r="I215" i="1"/>
  <c r="J215" i="1"/>
  <c r="K215" i="1"/>
  <c r="M215" i="1"/>
  <c r="R215" i="1"/>
  <c r="S215" i="1"/>
  <c r="T215" i="1"/>
  <c r="V215" i="1"/>
  <c r="Y215" i="1"/>
  <c r="I216" i="1"/>
  <c r="J216" i="1"/>
  <c r="K216" i="1"/>
  <c r="M216" i="1"/>
  <c r="R216" i="1"/>
  <c r="S216" i="1"/>
  <c r="T216" i="1"/>
  <c r="V216" i="1"/>
  <c r="Y216" i="1"/>
  <c r="I217" i="1"/>
  <c r="J217" i="1"/>
  <c r="K217" i="1"/>
  <c r="M217" i="1"/>
  <c r="R217" i="1"/>
  <c r="S217" i="1"/>
  <c r="T217" i="1"/>
  <c r="V217" i="1"/>
  <c r="Y217" i="1"/>
  <c r="I218" i="1"/>
  <c r="J218" i="1"/>
  <c r="K218" i="1"/>
  <c r="M218" i="1"/>
  <c r="R218" i="1"/>
  <c r="S218" i="1"/>
  <c r="T218" i="1"/>
  <c r="V218" i="1"/>
  <c r="Y218" i="1"/>
  <c r="I219" i="1"/>
  <c r="J219" i="1"/>
  <c r="K219" i="1"/>
  <c r="M219" i="1"/>
  <c r="R219" i="1"/>
  <c r="S219" i="1"/>
  <c r="T219" i="1"/>
  <c r="V219" i="1"/>
  <c r="Y219" i="1"/>
  <c r="I220" i="1"/>
  <c r="J220" i="1"/>
  <c r="K220" i="1"/>
  <c r="M220" i="1"/>
  <c r="R220" i="1"/>
  <c r="S220" i="1"/>
  <c r="T220" i="1"/>
  <c r="V220" i="1"/>
  <c r="Y220" i="1"/>
  <c r="I221" i="1"/>
  <c r="J221" i="1"/>
  <c r="K221" i="1"/>
  <c r="M221" i="1"/>
  <c r="R221" i="1"/>
  <c r="S221" i="1"/>
  <c r="T221" i="1"/>
  <c r="V221" i="1"/>
  <c r="Y221" i="1"/>
  <c r="I222" i="1"/>
  <c r="J222" i="1"/>
  <c r="K222" i="1"/>
  <c r="M222" i="1"/>
  <c r="R222" i="1"/>
  <c r="S222" i="1"/>
  <c r="T222" i="1"/>
  <c r="V222" i="1"/>
  <c r="Y222" i="1"/>
  <c r="I223" i="1"/>
  <c r="J223" i="1"/>
  <c r="K223" i="1"/>
  <c r="M223" i="1"/>
  <c r="R223" i="1"/>
  <c r="S223" i="1"/>
  <c r="T223" i="1"/>
  <c r="V223" i="1"/>
  <c r="Y223" i="1"/>
  <c r="I225" i="1"/>
  <c r="J225" i="1"/>
  <c r="K225" i="1"/>
  <c r="M225" i="1"/>
  <c r="R225" i="1"/>
  <c r="S225" i="1"/>
  <c r="T225" i="1"/>
  <c r="V225" i="1"/>
  <c r="Y225" i="1"/>
  <c r="I226" i="1"/>
  <c r="J226" i="1"/>
  <c r="K226" i="1"/>
  <c r="M226" i="1"/>
  <c r="R226" i="1"/>
  <c r="S226" i="1"/>
  <c r="T226" i="1"/>
  <c r="V226" i="1"/>
  <c r="Y226" i="1"/>
  <c r="Z224" i="1"/>
  <c r="I39" i="1"/>
  <c r="L39" i="1"/>
  <c r="J39" i="1"/>
  <c r="K39" i="1"/>
  <c r="M39" i="1"/>
  <c r="R39" i="1"/>
  <c r="U39" i="1"/>
  <c r="S39" i="1"/>
  <c r="T39" i="1"/>
  <c r="V39" i="1"/>
  <c r="Y39" i="1"/>
  <c r="I23" i="1"/>
  <c r="J23" i="1"/>
  <c r="K23" i="1"/>
  <c r="M23" i="1"/>
  <c r="R23" i="1"/>
  <c r="S23" i="1"/>
  <c r="T23" i="1"/>
  <c r="V23" i="1"/>
  <c r="Y23" i="1"/>
  <c r="I24" i="1"/>
  <c r="J24" i="1"/>
  <c r="K24" i="1"/>
  <c r="M24" i="1"/>
  <c r="R24" i="1"/>
  <c r="S24" i="1"/>
  <c r="T24" i="1"/>
  <c r="V24" i="1"/>
  <c r="Y24" i="1"/>
  <c r="I25" i="1"/>
  <c r="J25" i="1"/>
  <c r="K25" i="1"/>
  <c r="M25" i="1"/>
  <c r="R25" i="1"/>
  <c r="S25" i="1"/>
  <c r="T25" i="1"/>
  <c r="V25" i="1"/>
  <c r="Y25" i="1"/>
  <c r="I26" i="1"/>
  <c r="J26" i="1"/>
  <c r="K26" i="1"/>
  <c r="M26" i="1"/>
  <c r="R26" i="1"/>
  <c r="S26" i="1"/>
  <c r="T26" i="1"/>
  <c r="V26" i="1"/>
  <c r="Y26" i="1"/>
  <c r="I27" i="1"/>
  <c r="J27" i="1"/>
  <c r="K27" i="1"/>
  <c r="M27" i="1"/>
  <c r="R27" i="1"/>
  <c r="S27" i="1"/>
  <c r="T27" i="1"/>
  <c r="V27" i="1"/>
  <c r="Y27" i="1"/>
  <c r="I28" i="1"/>
  <c r="J28" i="1"/>
  <c r="K28" i="1"/>
  <c r="M28" i="1"/>
  <c r="R28" i="1"/>
  <c r="S28" i="1"/>
  <c r="T28" i="1"/>
  <c r="V28" i="1"/>
  <c r="Y28" i="1"/>
  <c r="I29" i="1"/>
  <c r="J29" i="1"/>
  <c r="K29" i="1"/>
  <c r="M29" i="1"/>
  <c r="R29" i="1"/>
  <c r="S29" i="1"/>
  <c r="T29" i="1"/>
  <c r="V29" i="1"/>
  <c r="Y29" i="1"/>
  <c r="I30" i="1"/>
  <c r="J30" i="1"/>
  <c r="K30" i="1"/>
  <c r="M30" i="1"/>
  <c r="R30" i="1"/>
  <c r="S30" i="1"/>
  <c r="T30" i="1"/>
  <c r="V30" i="1"/>
  <c r="Y30" i="1"/>
  <c r="I31" i="1"/>
  <c r="J31" i="1"/>
  <c r="K31" i="1"/>
  <c r="M31" i="1"/>
  <c r="R31" i="1"/>
  <c r="S31" i="1"/>
  <c r="T31" i="1"/>
  <c r="V31" i="1"/>
  <c r="Y31" i="1"/>
  <c r="I32" i="1"/>
  <c r="J32" i="1"/>
  <c r="K32" i="1"/>
  <c r="M32" i="1"/>
  <c r="R32" i="1"/>
  <c r="S32" i="1"/>
  <c r="T32" i="1"/>
  <c r="V32" i="1"/>
  <c r="Y32" i="1"/>
  <c r="I33" i="1"/>
  <c r="J33" i="1"/>
  <c r="K33" i="1"/>
  <c r="M33" i="1"/>
  <c r="R33" i="1"/>
  <c r="S33" i="1"/>
  <c r="T33" i="1"/>
  <c r="V33" i="1"/>
  <c r="Y33" i="1"/>
  <c r="I34" i="1"/>
  <c r="J34" i="1"/>
  <c r="K34" i="1"/>
  <c r="M34" i="1"/>
  <c r="R34" i="1"/>
  <c r="S34" i="1"/>
  <c r="T34" i="1"/>
  <c r="V34" i="1"/>
  <c r="Y34" i="1"/>
  <c r="I35" i="1"/>
  <c r="J35" i="1"/>
  <c r="K35" i="1"/>
  <c r="M35" i="1"/>
  <c r="R35" i="1"/>
  <c r="S35" i="1"/>
  <c r="T35" i="1"/>
  <c r="V35" i="1"/>
  <c r="Y35" i="1"/>
  <c r="I36" i="1"/>
  <c r="J36" i="1"/>
  <c r="K36" i="1"/>
  <c r="M36" i="1"/>
  <c r="R36" i="1"/>
  <c r="S36" i="1"/>
  <c r="T36" i="1"/>
  <c r="V36" i="1"/>
  <c r="Y36" i="1"/>
  <c r="I37" i="1"/>
  <c r="J37" i="1"/>
  <c r="K37" i="1"/>
  <c r="M37" i="1"/>
  <c r="R37" i="1"/>
  <c r="S37" i="1"/>
  <c r="T37" i="1"/>
  <c r="V37" i="1"/>
  <c r="Y37" i="1"/>
  <c r="I38" i="1"/>
  <c r="J38" i="1"/>
  <c r="K38" i="1"/>
  <c r="M38" i="1"/>
  <c r="R38" i="1"/>
  <c r="S38" i="1"/>
  <c r="T38" i="1"/>
  <c r="V38" i="1"/>
  <c r="Y38" i="1"/>
  <c r="I40" i="1"/>
  <c r="J40" i="1"/>
  <c r="K40" i="1"/>
  <c r="M40" i="1"/>
  <c r="R40" i="1"/>
  <c r="S40" i="1"/>
  <c r="T40" i="1"/>
  <c r="V40" i="1"/>
  <c r="Y40" i="1"/>
  <c r="I41" i="1"/>
  <c r="J41" i="1"/>
  <c r="K41" i="1"/>
  <c r="M41" i="1"/>
  <c r="R41" i="1"/>
  <c r="S41" i="1"/>
  <c r="T41" i="1"/>
  <c r="V41" i="1"/>
  <c r="Y41" i="1"/>
  <c r="I42" i="1"/>
  <c r="J42" i="1"/>
  <c r="K42" i="1"/>
  <c r="M42" i="1"/>
  <c r="R42" i="1"/>
  <c r="S42" i="1"/>
  <c r="T42" i="1"/>
  <c r="V42" i="1"/>
  <c r="Y42" i="1"/>
  <c r="I43" i="1"/>
  <c r="J43" i="1"/>
  <c r="K43" i="1"/>
  <c r="M43" i="1"/>
  <c r="R43" i="1"/>
  <c r="S43" i="1"/>
  <c r="T43" i="1"/>
  <c r="V43" i="1"/>
  <c r="Y43" i="1"/>
  <c r="I44" i="1"/>
  <c r="J44" i="1"/>
  <c r="K44" i="1"/>
  <c r="M44" i="1"/>
  <c r="R44" i="1"/>
  <c r="S44" i="1"/>
  <c r="T44" i="1"/>
  <c r="V44" i="1"/>
  <c r="Y44" i="1"/>
  <c r="I45" i="1"/>
  <c r="J45" i="1"/>
  <c r="K45" i="1"/>
  <c r="M45" i="1"/>
  <c r="R45" i="1"/>
  <c r="S45" i="1"/>
  <c r="T45" i="1"/>
  <c r="V45" i="1"/>
  <c r="Y45" i="1"/>
  <c r="I46" i="1"/>
  <c r="J46" i="1"/>
  <c r="K46" i="1"/>
  <c r="M46" i="1"/>
  <c r="R46" i="1"/>
  <c r="S46" i="1"/>
  <c r="T46" i="1"/>
  <c r="V46" i="1"/>
  <c r="Y46" i="1"/>
  <c r="Z39" i="1"/>
  <c r="L26" i="1"/>
  <c r="U26" i="1"/>
  <c r="L30" i="1"/>
  <c r="U30" i="1"/>
  <c r="L36" i="1"/>
  <c r="U36" i="1"/>
  <c r="L29" i="1"/>
  <c r="U29" i="1"/>
  <c r="L37" i="1"/>
  <c r="U37" i="1"/>
  <c r="L23" i="1"/>
  <c r="U23" i="1"/>
  <c r="L42" i="1"/>
  <c r="U42" i="1"/>
  <c r="L43" i="1"/>
  <c r="U43" i="1"/>
  <c r="L28" i="1"/>
  <c r="U28" i="1"/>
  <c r="L44" i="1"/>
  <c r="U44" i="1"/>
  <c r="L25" i="1"/>
  <c r="U25" i="1"/>
  <c r="L45" i="1"/>
  <c r="U45" i="1"/>
  <c r="L35" i="1"/>
  <c r="U35" i="1"/>
  <c r="L33" i="1"/>
  <c r="U33" i="1"/>
  <c r="L31" i="1"/>
  <c r="U31" i="1"/>
  <c r="L24" i="1"/>
  <c r="U24" i="1"/>
  <c r="L34" i="1"/>
  <c r="U34" i="1"/>
  <c r="L38" i="1"/>
  <c r="U38" i="1"/>
  <c r="L27" i="1"/>
  <c r="U27" i="1"/>
  <c r="L41" i="1"/>
  <c r="U41" i="1"/>
  <c r="L40" i="1"/>
  <c r="U40" i="1"/>
  <c r="L46" i="1"/>
  <c r="U46" i="1"/>
  <c r="Z26" i="1"/>
  <c r="Z30" i="1"/>
  <c r="Z36" i="1"/>
  <c r="Z29" i="1"/>
  <c r="Z37" i="1"/>
  <c r="Z23" i="1"/>
  <c r="Z42" i="1"/>
  <c r="Z43" i="1"/>
  <c r="Z28" i="1"/>
  <c r="Z44" i="1"/>
  <c r="Z25" i="1"/>
  <c r="Z45" i="1"/>
  <c r="Z35" i="1"/>
  <c r="Z33" i="1"/>
  <c r="Z31" i="1"/>
  <c r="Z24" i="1"/>
  <c r="Z34" i="1"/>
  <c r="Z38" i="1"/>
  <c r="Z27" i="1"/>
  <c r="Z41" i="1"/>
  <c r="Z40" i="1"/>
  <c r="Z46" i="1"/>
  <c r="L32" i="1"/>
  <c r="U32" i="1"/>
  <c r="Z32" i="1"/>
  <c r="L213" i="1"/>
  <c r="U213" i="1"/>
  <c r="L215" i="1"/>
  <c r="U215" i="1"/>
  <c r="L221" i="1"/>
  <c r="U221" i="1"/>
  <c r="L197" i="1"/>
  <c r="U197" i="1"/>
  <c r="L222" i="1"/>
  <c r="U222" i="1"/>
  <c r="L207" i="1"/>
  <c r="U207" i="1"/>
  <c r="L203" i="1"/>
  <c r="U203" i="1"/>
  <c r="L219" i="1"/>
  <c r="U219" i="1"/>
  <c r="L209" i="1"/>
  <c r="U209" i="1"/>
  <c r="L226" i="1"/>
  <c r="U226" i="1"/>
  <c r="L217" i="1"/>
  <c r="U217" i="1"/>
  <c r="L206" i="1"/>
  <c r="U206" i="1"/>
  <c r="L198" i="1"/>
  <c r="U198" i="1"/>
  <c r="L199" i="1"/>
  <c r="U199" i="1"/>
  <c r="L208" i="1"/>
  <c r="U208" i="1"/>
  <c r="L195" i="1"/>
  <c r="U195" i="1"/>
  <c r="L225" i="1"/>
  <c r="U225" i="1"/>
  <c r="U220" i="1"/>
  <c r="L220" i="1"/>
  <c r="U200" i="1"/>
  <c r="L200" i="1"/>
  <c r="L211" i="1"/>
  <c r="U211" i="1"/>
  <c r="L216" i="1"/>
  <c r="U216" i="1"/>
  <c r="Z213" i="1"/>
  <c r="L5" i="1"/>
  <c r="U5" i="1"/>
  <c r="L4" i="1"/>
  <c r="U4" i="1"/>
  <c r="L6" i="1"/>
  <c r="U6" i="1"/>
  <c r="I148" i="1"/>
  <c r="L148" i="1"/>
  <c r="J148" i="1"/>
  <c r="K148" i="1"/>
  <c r="M148" i="1"/>
  <c r="R148" i="1"/>
  <c r="U148" i="1"/>
  <c r="S148" i="1"/>
  <c r="T148" i="1"/>
  <c r="V148" i="1"/>
  <c r="Y148" i="1"/>
  <c r="I149" i="1"/>
  <c r="L149" i="1"/>
  <c r="J149" i="1"/>
  <c r="K149" i="1"/>
  <c r="M149" i="1"/>
  <c r="R149" i="1"/>
  <c r="U149" i="1"/>
  <c r="S149" i="1"/>
  <c r="T149" i="1"/>
  <c r="V149" i="1"/>
  <c r="Y149" i="1"/>
  <c r="I151" i="1"/>
  <c r="J151" i="1"/>
  <c r="K151" i="1"/>
  <c r="M151" i="1"/>
  <c r="R151" i="1"/>
  <c r="S151" i="1"/>
  <c r="T151" i="1"/>
  <c r="V151" i="1"/>
  <c r="Y151" i="1"/>
  <c r="I150" i="1"/>
  <c r="J150" i="1"/>
  <c r="K150" i="1"/>
  <c r="M150" i="1"/>
  <c r="R150" i="1"/>
  <c r="S150" i="1"/>
  <c r="T150" i="1"/>
  <c r="V150" i="1"/>
  <c r="Y150" i="1"/>
  <c r="I147" i="1"/>
  <c r="J147" i="1"/>
  <c r="K147" i="1"/>
  <c r="M147" i="1"/>
  <c r="R147" i="1"/>
  <c r="S147" i="1"/>
  <c r="T147" i="1"/>
  <c r="V147" i="1"/>
  <c r="Y147" i="1"/>
  <c r="I146" i="1"/>
  <c r="J146" i="1"/>
  <c r="K146" i="1"/>
  <c r="M146" i="1"/>
  <c r="R146" i="1"/>
  <c r="S146" i="1"/>
  <c r="T146" i="1"/>
  <c r="V146" i="1"/>
  <c r="Y146" i="1"/>
  <c r="I145" i="1"/>
  <c r="J145" i="1"/>
  <c r="K145" i="1"/>
  <c r="M145" i="1"/>
  <c r="R145" i="1"/>
  <c r="S145" i="1"/>
  <c r="T145" i="1"/>
  <c r="V145" i="1"/>
  <c r="Y145" i="1"/>
  <c r="I144" i="1"/>
  <c r="J144" i="1"/>
  <c r="K144" i="1"/>
  <c r="M144" i="1"/>
  <c r="R144" i="1"/>
  <c r="S144" i="1"/>
  <c r="T144" i="1"/>
  <c r="V144" i="1"/>
  <c r="Y144" i="1"/>
  <c r="I143" i="1"/>
  <c r="J143" i="1"/>
  <c r="K143" i="1"/>
  <c r="M143" i="1"/>
  <c r="R143" i="1"/>
  <c r="S143" i="1"/>
  <c r="T143" i="1"/>
  <c r="V143" i="1"/>
  <c r="Y143" i="1"/>
  <c r="I142" i="1"/>
  <c r="J142" i="1"/>
  <c r="K142" i="1"/>
  <c r="M142" i="1"/>
  <c r="R142" i="1"/>
  <c r="S142" i="1"/>
  <c r="T142" i="1"/>
  <c r="V142" i="1"/>
  <c r="Y142" i="1"/>
  <c r="I141" i="1"/>
  <c r="J141" i="1"/>
  <c r="K141" i="1"/>
  <c r="M141" i="1"/>
  <c r="R141" i="1"/>
  <c r="S141" i="1"/>
  <c r="T141" i="1"/>
  <c r="V141" i="1"/>
  <c r="Y141" i="1"/>
  <c r="I140" i="1"/>
  <c r="J140" i="1"/>
  <c r="K140" i="1"/>
  <c r="M140" i="1"/>
  <c r="R140" i="1"/>
  <c r="S140" i="1"/>
  <c r="T140" i="1"/>
  <c r="V140" i="1"/>
  <c r="Y140" i="1"/>
  <c r="I139" i="1"/>
  <c r="J139" i="1"/>
  <c r="K139" i="1"/>
  <c r="M139" i="1"/>
  <c r="R139" i="1"/>
  <c r="S139" i="1"/>
  <c r="T139" i="1"/>
  <c r="V139" i="1"/>
  <c r="Y139" i="1"/>
  <c r="I138" i="1"/>
  <c r="J138" i="1"/>
  <c r="K138" i="1"/>
  <c r="M138" i="1"/>
  <c r="R138" i="1"/>
  <c r="S138" i="1"/>
  <c r="T138" i="1"/>
  <c r="V138" i="1"/>
  <c r="Y138" i="1"/>
  <c r="I137" i="1"/>
  <c r="J137" i="1"/>
  <c r="K137" i="1"/>
  <c r="M137" i="1"/>
  <c r="R137" i="1"/>
  <c r="S137" i="1"/>
  <c r="T137" i="1"/>
  <c r="V137" i="1"/>
  <c r="Y137" i="1"/>
  <c r="I136" i="1"/>
  <c r="J136" i="1"/>
  <c r="K136" i="1"/>
  <c r="M136" i="1"/>
  <c r="R136" i="1"/>
  <c r="S136" i="1"/>
  <c r="T136" i="1"/>
  <c r="V136" i="1"/>
  <c r="Y136" i="1"/>
  <c r="I135" i="1"/>
  <c r="J135" i="1"/>
  <c r="K135" i="1"/>
  <c r="M135" i="1"/>
  <c r="R135" i="1"/>
  <c r="S135" i="1"/>
  <c r="T135" i="1"/>
  <c r="V135" i="1"/>
  <c r="Y135" i="1"/>
  <c r="I134" i="1"/>
  <c r="J134" i="1"/>
  <c r="K134" i="1"/>
  <c r="M134" i="1"/>
  <c r="R134" i="1"/>
  <c r="S134" i="1"/>
  <c r="T134" i="1"/>
  <c r="V134" i="1"/>
  <c r="Y134" i="1"/>
  <c r="I133" i="1"/>
  <c r="J133" i="1"/>
  <c r="K133" i="1"/>
  <c r="M133" i="1"/>
  <c r="R133" i="1"/>
  <c r="S133" i="1"/>
  <c r="T133" i="1"/>
  <c r="V133" i="1"/>
  <c r="Y133" i="1"/>
  <c r="I152" i="1"/>
  <c r="L152" i="1"/>
  <c r="M152" i="1"/>
  <c r="R152" i="1"/>
  <c r="U152" i="1"/>
  <c r="V152" i="1"/>
  <c r="Y152" i="1"/>
  <c r="Z148" i="1"/>
  <c r="L141" i="1"/>
  <c r="U141" i="1"/>
  <c r="L135" i="1"/>
  <c r="U135" i="1"/>
  <c r="L150" i="1"/>
  <c r="U150" i="1"/>
  <c r="L134" i="1"/>
  <c r="U134" i="1"/>
  <c r="L147" i="1"/>
  <c r="U147" i="1"/>
  <c r="L137" i="1"/>
  <c r="U137" i="1"/>
  <c r="L139" i="1"/>
  <c r="U139" i="1"/>
  <c r="L142" i="1"/>
  <c r="U142" i="1"/>
  <c r="L136" i="1"/>
  <c r="U136" i="1"/>
  <c r="L140" i="1"/>
  <c r="U140" i="1"/>
  <c r="L146" i="1"/>
  <c r="U146" i="1"/>
  <c r="L138" i="1"/>
  <c r="U138" i="1"/>
  <c r="L145" i="1"/>
  <c r="U145" i="1"/>
  <c r="L144" i="1"/>
  <c r="U144" i="1"/>
  <c r="L151" i="1"/>
  <c r="U151" i="1"/>
  <c r="L143" i="1"/>
  <c r="U143" i="1"/>
  <c r="Z141" i="1"/>
  <c r="Z135" i="1"/>
  <c r="Z150" i="1"/>
  <c r="Z134" i="1"/>
  <c r="Z147" i="1"/>
  <c r="Z137" i="1"/>
  <c r="Z139" i="1"/>
  <c r="Z142" i="1"/>
  <c r="Z136" i="1"/>
  <c r="Z140" i="1"/>
  <c r="Z146" i="1"/>
  <c r="Z138" i="1"/>
  <c r="Z145" i="1"/>
  <c r="Z144" i="1"/>
  <c r="Z151" i="1"/>
  <c r="Z143" i="1"/>
  <c r="Z152" i="1"/>
  <c r="Z149" i="1"/>
  <c r="L133" i="1"/>
  <c r="U133" i="1"/>
  <c r="Z133" i="1"/>
  <c r="V101" i="1"/>
  <c r="Y101" i="1"/>
  <c r="V79" i="1"/>
  <c r="Y79" i="1"/>
  <c r="V118" i="1"/>
  <c r="Y118" i="1"/>
  <c r="Y84" i="1"/>
  <c r="V107" i="1"/>
  <c r="Y107" i="1"/>
  <c r="V111" i="1"/>
  <c r="Y111" i="1"/>
  <c r="V112" i="1"/>
  <c r="Y112" i="1"/>
  <c r="V115" i="1"/>
  <c r="Y115" i="1"/>
  <c r="V114" i="1"/>
  <c r="Y114" i="1"/>
  <c r="V113" i="1"/>
  <c r="Y113" i="1"/>
  <c r="I109" i="1"/>
  <c r="J109" i="1"/>
  <c r="K109" i="1"/>
  <c r="M109" i="1"/>
  <c r="R109" i="1"/>
  <c r="S109" i="1"/>
  <c r="T109" i="1"/>
  <c r="V109" i="1"/>
  <c r="Y109" i="1"/>
  <c r="I110" i="1"/>
  <c r="J110" i="1"/>
  <c r="K110" i="1"/>
  <c r="M110" i="1"/>
  <c r="R110" i="1"/>
  <c r="S110" i="1"/>
  <c r="T110" i="1"/>
  <c r="V110" i="1"/>
  <c r="Y110" i="1"/>
  <c r="V108" i="1"/>
  <c r="Y108" i="1"/>
  <c r="V100" i="1"/>
  <c r="Y100" i="1"/>
  <c r="V106" i="1"/>
  <c r="Y106" i="1"/>
  <c r="V105" i="1"/>
  <c r="Y105" i="1"/>
  <c r="V104" i="1"/>
  <c r="Y104" i="1"/>
  <c r="V102" i="1"/>
  <c r="Y102" i="1"/>
  <c r="I99" i="1"/>
  <c r="J99" i="1"/>
  <c r="K99" i="1"/>
  <c r="M99" i="1"/>
  <c r="R99" i="1"/>
  <c r="S99" i="1"/>
  <c r="T99" i="1"/>
  <c r="V99" i="1"/>
  <c r="Y99" i="1"/>
  <c r="V98" i="1"/>
  <c r="Y98" i="1"/>
  <c r="V96" i="1"/>
  <c r="Y96" i="1"/>
  <c r="V97" i="1"/>
  <c r="Y97" i="1"/>
  <c r="V95" i="1"/>
  <c r="Y95" i="1"/>
  <c r="V94" i="1"/>
  <c r="Y94" i="1"/>
  <c r="V93" i="1"/>
  <c r="Y93" i="1"/>
  <c r="M92" i="1"/>
  <c r="V92" i="1"/>
  <c r="Y92" i="1"/>
  <c r="V91" i="1"/>
  <c r="Y91" i="1"/>
  <c r="V90" i="1"/>
  <c r="Y90" i="1"/>
  <c r="M89" i="1"/>
  <c r="V89" i="1"/>
  <c r="Y89" i="1"/>
  <c r="V88" i="1"/>
  <c r="Y88" i="1"/>
  <c r="M87" i="1"/>
  <c r="V87" i="1"/>
  <c r="Y87" i="1"/>
  <c r="V86" i="1"/>
  <c r="Y86" i="1"/>
  <c r="V85" i="1"/>
  <c r="Y85" i="1"/>
  <c r="V83" i="1"/>
  <c r="Y83" i="1"/>
  <c r="I82" i="1"/>
  <c r="J82" i="1"/>
  <c r="K82" i="1"/>
  <c r="M82" i="1"/>
  <c r="R82" i="1"/>
  <c r="S82" i="1"/>
  <c r="T82" i="1"/>
  <c r="V82" i="1"/>
  <c r="Y82" i="1"/>
  <c r="V81" i="1"/>
  <c r="Y81" i="1"/>
  <c r="I80" i="1"/>
  <c r="J80" i="1"/>
  <c r="K80" i="1"/>
  <c r="M80" i="1"/>
  <c r="R80" i="1"/>
  <c r="S80" i="1"/>
  <c r="T80" i="1"/>
  <c r="V80" i="1"/>
  <c r="Y80" i="1"/>
  <c r="V78" i="1"/>
  <c r="Y78" i="1"/>
  <c r="M77" i="1"/>
  <c r="V77" i="1"/>
  <c r="Y77" i="1"/>
  <c r="V116" i="1"/>
  <c r="Y116" i="1"/>
  <c r="V117" i="1"/>
  <c r="Y117" i="1"/>
  <c r="Z101" i="1"/>
  <c r="Z112" i="1"/>
  <c r="L82" i="1"/>
  <c r="U82" i="1"/>
  <c r="L99" i="1"/>
  <c r="U99" i="1"/>
  <c r="L80" i="1"/>
  <c r="U80" i="1"/>
  <c r="L109" i="1"/>
  <c r="U109" i="1"/>
  <c r="Z82" i="1"/>
  <c r="Z99" i="1"/>
  <c r="Z80" i="1"/>
  <c r="Z109" i="1"/>
  <c r="Z89" i="1"/>
  <c r="Z87" i="1"/>
  <c r="Z92" i="1"/>
  <c r="Z77" i="1"/>
  <c r="Z116" i="1"/>
  <c r="Z98" i="1"/>
  <c r="Z104" i="1"/>
  <c r="Z102" i="1"/>
  <c r="Z113" i="1"/>
  <c r="Z93" i="1"/>
  <c r="Z86" i="1"/>
  <c r="Z78" i="1"/>
  <c r="Z91" i="1"/>
  <c r="Z114" i="1"/>
  <c r="Z100" i="1"/>
  <c r="Z108" i="1"/>
  <c r="Z95" i="1"/>
  <c r="Z94" i="1"/>
  <c r="Z90" i="1"/>
  <c r="Z117" i="1"/>
  <c r="Z96" i="1"/>
  <c r="Z81" i="1"/>
  <c r="Z85" i="1"/>
  <c r="Z115" i="1"/>
  <c r="Z88" i="1"/>
  <c r="Z105" i="1"/>
  <c r="Z83" i="1"/>
  <c r="Z97" i="1"/>
  <c r="Z106" i="1"/>
  <c r="Z79" i="1"/>
  <c r="Z118" i="1"/>
  <c r="Z84" i="1"/>
  <c r="Z103" i="1"/>
  <c r="Z107" i="1"/>
  <c r="Z111" i="1"/>
  <c r="L110" i="1"/>
  <c r="U110" i="1"/>
  <c r="Z110" i="1"/>
  <c r="I180" i="1"/>
  <c r="L180" i="1"/>
  <c r="M180" i="1"/>
  <c r="R180" i="1"/>
  <c r="U180" i="1"/>
  <c r="V180" i="1"/>
  <c r="Y180" i="1"/>
  <c r="Z180" i="1"/>
  <c r="I164" i="1"/>
  <c r="L164" i="1"/>
  <c r="J164" i="1"/>
  <c r="K164" i="1"/>
  <c r="M164" i="1"/>
  <c r="R164" i="1"/>
  <c r="U164" i="1"/>
  <c r="S164" i="1"/>
  <c r="T164" i="1"/>
  <c r="V164" i="1"/>
  <c r="Y164" i="1"/>
  <c r="I167" i="1"/>
  <c r="L167" i="1"/>
  <c r="J167" i="1"/>
  <c r="K167" i="1"/>
  <c r="M167" i="1"/>
  <c r="R167" i="1"/>
  <c r="U167" i="1"/>
  <c r="S167" i="1"/>
  <c r="T167" i="1"/>
  <c r="V167" i="1"/>
  <c r="Y167" i="1"/>
  <c r="I178" i="1"/>
  <c r="L178" i="1"/>
  <c r="J178" i="1"/>
  <c r="K178" i="1"/>
  <c r="M178" i="1"/>
  <c r="R178" i="1"/>
  <c r="U178" i="1"/>
  <c r="S178" i="1"/>
  <c r="T178" i="1"/>
  <c r="V178" i="1"/>
  <c r="Y178" i="1"/>
  <c r="M161" i="1"/>
  <c r="V161" i="1"/>
  <c r="Y161" i="1"/>
  <c r="I179" i="1"/>
  <c r="L179" i="1"/>
  <c r="J179" i="1"/>
  <c r="K179" i="1"/>
  <c r="M179" i="1"/>
  <c r="R179" i="1"/>
  <c r="U179" i="1"/>
  <c r="S179" i="1"/>
  <c r="T179" i="1"/>
  <c r="V179" i="1"/>
  <c r="Y179" i="1"/>
  <c r="I173" i="1"/>
  <c r="L173" i="1"/>
  <c r="J173" i="1"/>
  <c r="K173" i="1"/>
  <c r="M173" i="1"/>
  <c r="R173" i="1"/>
  <c r="U173" i="1"/>
  <c r="S173" i="1"/>
  <c r="T173" i="1"/>
  <c r="V173" i="1"/>
  <c r="Y173" i="1"/>
  <c r="I163" i="1"/>
  <c r="L163" i="1"/>
  <c r="J163" i="1"/>
  <c r="K163" i="1"/>
  <c r="M163" i="1"/>
  <c r="R163" i="1"/>
  <c r="U163" i="1"/>
  <c r="S163" i="1"/>
  <c r="T163" i="1"/>
  <c r="V163" i="1"/>
  <c r="Y163" i="1"/>
  <c r="I174" i="1"/>
  <c r="L174" i="1"/>
  <c r="J174" i="1"/>
  <c r="K174" i="1"/>
  <c r="M174" i="1"/>
  <c r="R174" i="1"/>
  <c r="U174" i="1"/>
  <c r="S174" i="1"/>
  <c r="T174" i="1"/>
  <c r="V174" i="1"/>
  <c r="Y174" i="1"/>
  <c r="I165" i="1"/>
  <c r="L165" i="1"/>
  <c r="J165" i="1"/>
  <c r="K165" i="1"/>
  <c r="M165" i="1"/>
  <c r="R165" i="1"/>
  <c r="U165" i="1"/>
  <c r="S165" i="1"/>
  <c r="T165" i="1"/>
  <c r="V165" i="1"/>
  <c r="Y165" i="1"/>
  <c r="I162" i="1"/>
  <c r="L162" i="1"/>
  <c r="J162" i="1"/>
  <c r="K162" i="1"/>
  <c r="M162" i="1"/>
  <c r="R162" i="1"/>
  <c r="U162" i="1"/>
  <c r="S162" i="1"/>
  <c r="T162" i="1"/>
  <c r="V162" i="1"/>
  <c r="Y162" i="1"/>
  <c r="I159" i="1"/>
  <c r="L159" i="1"/>
  <c r="J159" i="1"/>
  <c r="K159" i="1"/>
  <c r="M159" i="1"/>
  <c r="R159" i="1"/>
  <c r="U159" i="1"/>
  <c r="S159" i="1"/>
  <c r="T159" i="1"/>
  <c r="V159" i="1"/>
  <c r="Y159" i="1"/>
  <c r="I158" i="1"/>
  <c r="L158" i="1"/>
  <c r="J158" i="1"/>
  <c r="K158" i="1"/>
  <c r="M158" i="1"/>
  <c r="R158" i="1"/>
  <c r="U158" i="1"/>
  <c r="S158" i="1"/>
  <c r="T158" i="1"/>
  <c r="V158" i="1"/>
  <c r="Y158" i="1"/>
  <c r="I166" i="1"/>
  <c r="L166" i="1"/>
  <c r="J166" i="1"/>
  <c r="K166" i="1"/>
  <c r="M166" i="1"/>
  <c r="R166" i="1"/>
  <c r="U166" i="1"/>
  <c r="S166" i="1"/>
  <c r="T166" i="1"/>
  <c r="V166" i="1"/>
  <c r="Y166" i="1"/>
  <c r="I176" i="1"/>
  <c r="L176" i="1"/>
  <c r="J176" i="1"/>
  <c r="K176" i="1"/>
  <c r="M176" i="1"/>
  <c r="R176" i="1"/>
  <c r="U176" i="1"/>
  <c r="S176" i="1"/>
  <c r="T176" i="1"/>
  <c r="V176" i="1"/>
  <c r="Y176" i="1"/>
  <c r="I172" i="1"/>
  <c r="L172" i="1"/>
  <c r="J172" i="1"/>
  <c r="K172" i="1"/>
  <c r="M172" i="1"/>
  <c r="R172" i="1"/>
  <c r="U172" i="1"/>
  <c r="S172" i="1"/>
  <c r="T172" i="1"/>
  <c r="V172" i="1"/>
  <c r="Y172" i="1"/>
  <c r="I157" i="1"/>
  <c r="L157" i="1"/>
  <c r="J157" i="1"/>
  <c r="K157" i="1"/>
  <c r="M157" i="1"/>
  <c r="R157" i="1"/>
  <c r="U157" i="1"/>
  <c r="S157" i="1"/>
  <c r="T157" i="1"/>
  <c r="V157" i="1"/>
  <c r="Y157" i="1"/>
  <c r="I168" i="1"/>
  <c r="L168" i="1"/>
  <c r="J168" i="1"/>
  <c r="K168" i="1"/>
  <c r="M168" i="1"/>
  <c r="R168" i="1"/>
  <c r="U168" i="1"/>
  <c r="S168" i="1"/>
  <c r="T168" i="1"/>
  <c r="V168" i="1"/>
  <c r="Y168" i="1"/>
  <c r="I160" i="1"/>
  <c r="L160" i="1"/>
  <c r="J160" i="1"/>
  <c r="K160" i="1"/>
  <c r="M160" i="1"/>
  <c r="R160" i="1"/>
  <c r="U160" i="1"/>
  <c r="S160" i="1"/>
  <c r="T160" i="1"/>
  <c r="V160" i="1"/>
  <c r="Y160" i="1"/>
  <c r="I169" i="1"/>
  <c r="L169" i="1"/>
  <c r="J169" i="1"/>
  <c r="K169" i="1"/>
  <c r="M169" i="1"/>
  <c r="R169" i="1"/>
  <c r="U169" i="1"/>
  <c r="S169" i="1"/>
  <c r="T169" i="1"/>
  <c r="V169" i="1"/>
  <c r="Y169" i="1"/>
  <c r="I171" i="1"/>
  <c r="L171" i="1"/>
  <c r="J171" i="1"/>
  <c r="K171" i="1"/>
  <c r="M171" i="1"/>
  <c r="R171" i="1"/>
  <c r="U171" i="1"/>
  <c r="S171" i="1"/>
  <c r="T171" i="1"/>
  <c r="V171" i="1"/>
  <c r="Y171" i="1"/>
  <c r="I177" i="1"/>
  <c r="L177" i="1"/>
  <c r="J177" i="1"/>
  <c r="K177" i="1"/>
  <c r="M177" i="1"/>
  <c r="R177" i="1"/>
  <c r="U177" i="1"/>
  <c r="S177" i="1"/>
  <c r="T177" i="1"/>
  <c r="V177" i="1"/>
  <c r="Y177" i="1"/>
  <c r="I170" i="1"/>
  <c r="L170" i="1"/>
  <c r="J170" i="1"/>
  <c r="K170" i="1"/>
  <c r="M170" i="1"/>
  <c r="R170" i="1"/>
  <c r="U170" i="1"/>
  <c r="S170" i="1"/>
  <c r="T170" i="1"/>
  <c r="V170" i="1"/>
  <c r="Y170" i="1"/>
  <c r="I181" i="1"/>
  <c r="L181" i="1"/>
  <c r="M181" i="1"/>
  <c r="R181" i="1"/>
  <c r="U181" i="1"/>
  <c r="V181" i="1"/>
  <c r="Y181" i="1"/>
  <c r="I182" i="1"/>
  <c r="L182" i="1"/>
  <c r="M182" i="1"/>
  <c r="R182" i="1"/>
  <c r="U182" i="1"/>
  <c r="V182" i="1"/>
  <c r="Y182" i="1"/>
  <c r="I183" i="1"/>
  <c r="L183" i="1"/>
  <c r="M183" i="1"/>
  <c r="R183" i="1"/>
  <c r="U183" i="1"/>
  <c r="V183" i="1"/>
  <c r="Y183" i="1"/>
  <c r="I175" i="1"/>
  <c r="J175" i="1"/>
  <c r="K175" i="1"/>
  <c r="M175" i="1"/>
  <c r="R175" i="1"/>
  <c r="S175" i="1"/>
  <c r="T175" i="1"/>
  <c r="V175" i="1"/>
  <c r="Y175" i="1"/>
  <c r="Z164" i="1"/>
  <c r="Z167" i="1"/>
  <c r="Z178" i="1"/>
  <c r="Z161" i="1"/>
  <c r="Z179" i="1"/>
  <c r="Z173" i="1"/>
  <c r="Z163" i="1"/>
  <c r="Z174" i="1"/>
  <c r="Z165" i="1"/>
  <c r="Z181" i="1"/>
  <c r="Z162" i="1"/>
  <c r="Z159" i="1"/>
  <c r="Z158" i="1"/>
  <c r="Z166" i="1"/>
  <c r="Z182" i="1"/>
  <c r="Z176" i="1"/>
  <c r="Z172" i="1"/>
  <c r="Z157" i="1"/>
  <c r="Z168" i="1"/>
  <c r="Z160" i="1"/>
  <c r="Z183" i="1"/>
  <c r="Z169" i="1"/>
  <c r="Z171" i="1"/>
  <c r="Z177" i="1"/>
  <c r="Z170" i="1"/>
  <c r="L99" i="2"/>
  <c r="U99" i="2"/>
  <c r="L100" i="2"/>
  <c r="U100" i="2"/>
  <c r="L111" i="2"/>
  <c r="U111" i="2"/>
  <c r="L112" i="2"/>
  <c r="U112" i="2"/>
  <c r="L84" i="2"/>
  <c r="U84" i="2"/>
  <c r="L38" i="2"/>
  <c r="U38" i="2"/>
  <c r="L52" i="2"/>
  <c r="U52" i="2"/>
  <c r="AA22" i="2"/>
  <c r="L18" i="2"/>
  <c r="U18" i="2"/>
  <c r="L16" i="2"/>
  <c r="U16" i="2"/>
  <c r="L14" i="2"/>
  <c r="U14" i="2"/>
  <c r="L12" i="2"/>
  <c r="U12" i="2"/>
  <c r="S23" i="2"/>
  <c r="T23" i="2"/>
  <c r="J23" i="2"/>
  <c r="K23" i="2"/>
  <c r="S22" i="2"/>
  <c r="T22" i="2"/>
  <c r="J22" i="2"/>
  <c r="K22" i="2"/>
  <c r="Z211" i="1"/>
  <c r="Z216" i="1"/>
  <c r="I154" i="1"/>
  <c r="L154" i="1"/>
  <c r="J154" i="1"/>
  <c r="K154" i="1"/>
  <c r="M154" i="1"/>
  <c r="R154" i="1"/>
  <c r="U154" i="1"/>
  <c r="S154" i="1"/>
  <c r="T154" i="1"/>
  <c r="V154" i="1"/>
  <c r="Y154" i="1"/>
  <c r="I155" i="1"/>
  <c r="J155" i="1"/>
  <c r="K155" i="1"/>
  <c r="M155" i="1"/>
  <c r="R155" i="1"/>
  <c r="S155" i="1"/>
  <c r="T155" i="1"/>
  <c r="V155" i="1"/>
  <c r="Y155" i="1"/>
  <c r="Z154" i="1"/>
  <c r="L155" i="1"/>
  <c r="U155" i="1"/>
  <c r="Z155" i="1"/>
  <c r="J152" i="1"/>
  <c r="K152" i="1"/>
  <c r="S152" i="1"/>
  <c r="T152" i="1"/>
  <c r="I129" i="1"/>
  <c r="J129" i="1"/>
  <c r="K129" i="1"/>
  <c r="L129" i="1"/>
  <c r="M129" i="1"/>
  <c r="R129" i="1"/>
  <c r="S129" i="1"/>
  <c r="T129" i="1"/>
  <c r="U129" i="1"/>
  <c r="V129" i="1"/>
  <c r="Y129" i="1"/>
  <c r="I130" i="1"/>
  <c r="L130" i="1"/>
  <c r="J130" i="1"/>
  <c r="K130" i="1"/>
  <c r="M130" i="1"/>
  <c r="R130" i="1"/>
  <c r="U130" i="1"/>
  <c r="S130" i="1"/>
  <c r="T130" i="1"/>
  <c r="V130" i="1"/>
  <c r="Y130" i="1"/>
  <c r="I125" i="1"/>
  <c r="J125" i="1"/>
  <c r="K125" i="1"/>
  <c r="M125" i="1"/>
  <c r="R125" i="1"/>
  <c r="S125" i="1"/>
  <c r="T125" i="1"/>
  <c r="V125" i="1"/>
  <c r="Y125" i="1"/>
  <c r="I126" i="1"/>
  <c r="J126" i="1"/>
  <c r="K126" i="1"/>
  <c r="M126" i="1"/>
  <c r="R126" i="1"/>
  <c r="S126" i="1"/>
  <c r="T126" i="1"/>
  <c r="V126" i="1"/>
  <c r="Y126" i="1"/>
  <c r="I127" i="1"/>
  <c r="J127" i="1"/>
  <c r="K127" i="1"/>
  <c r="M127" i="1"/>
  <c r="R127" i="1"/>
  <c r="S127" i="1"/>
  <c r="T127" i="1"/>
  <c r="V127" i="1"/>
  <c r="Y127" i="1"/>
  <c r="I128" i="1"/>
  <c r="J128" i="1"/>
  <c r="K128" i="1"/>
  <c r="M128" i="1"/>
  <c r="R128" i="1"/>
  <c r="S128" i="1"/>
  <c r="T128" i="1"/>
  <c r="V128" i="1"/>
  <c r="Y128" i="1"/>
  <c r="I131" i="1"/>
  <c r="J131" i="1"/>
  <c r="K131" i="1"/>
  <c r="M131" i="1"/>
  <c r="R131" i="1"/>
  <c r="S131" i="1"/>
  <c r="T131" i="1"/>
  <c r="V131" i="1"/>
  <c r="Y131" i="1"/>
  <c r="Z129" i="1"/>
  <c r="S80" i="2"/>
  <c r="T80" i="2"/>
  <c r="J80" i="2"/>
  <c r="K80" i="2"/>
  <c r="S79" i="2"/>
  <c r="T79" i="2"/>
  <c r="J79" i="2"/>
  <c r="K79" i="2"/>
  <c r="J183" i="1"/>
  <c r="K183" i="1"/>
  <c r="S183" i="1"/>
  <c r="T183" i="1"/>
  <c r="I120" i="1"/>
  <c r="J120" i="1"/>
  <c r="K120" i="1"/>
  <c r="L120" i="1"/>
  <c r="M120" i="1"/>
  <c r="R120" i="1"/>
  <c r="S120" i="1"/>
  <c r="T120" i="1"/>
  <c r="U120" i="1"/>
  <c r="V120" i="1"/>
  <c r="Y120" i="1"/>
  <c r="I123" i="1"/>
  <c r="J123" i="1"/>
  <c r="K123" i="1"/>
  <c r="M123" i="1"/>
  <c r="R123" i="1"/>
  <c r="S123" i="1"/>
  <c r="T123" i="1"/>
  <c r="V123" i="1"/>
  <c r="Y123" i="1"/>
  <c r="I121" i="1"/>
  <c r="J121" i="1"/>
  <c r="K121" i="1"/>
  <c r="M121" i="1"/>
  <c r="R121" i="1"/>
  <c r="S121" i="1"/>
  <c r="T121" i="1"/>
  <c r="V121" i="1"/>
  <c r="Y121" i="1"/>
  <c r="I122" i="1"/>
  <c r="J122" i="1"/>
  <c r="K122" i="1"/>
  <c r="M122" i="1"/>
  <c r="R122" i="1"/>
  <c r="S122" i="1"/>
  <c r="T122" i="1"/>
  <c r="V122" i="1"/>
  <c r="Y122" i="1"/>
  <c r="Z120" i="1"/>
  <c r="L126" i="1"/>
  <c r="U126" i="1"/>
  <c r="Z126" i="1"/>
  <c r="Z200" i="1"/>
  <c r="I185" i="1"/>
  <c r="J185" i="1"/>
  <c r="K185" i="1"/>
  <c r="L185" i="1"/>
  <c r="M185" i="1"/>
  <c r="R185" i="1"/>
  <c r="S185" i="1"/>
  <c r="T185" i="1"/>
  <c r="U185" i="1"/>
  <c r="V185" i="1"/>
  <c r="Y185" i="1"/>
  <c r="I187" i="1"/>
  <c r="L187" i="1"/>
  <c r="J187" i="1"/>
  <c r="K187" i="1"/>
  <c r="M187" i="1"/>
  <c r="R187" i="1"/>
  <c r="U187" i="1"/>
  <c r="S187" i="1"/>
  <c r="T187" i="1"/>
  <c r="V187" i="1"/>
  <c r="Y187" i="1"/>
  <c r="I186" i="1"/>
  <c r="J186" i="1"/>
  <c r="K186" i="1"/>
  <c r="M186" i="1"/>
  <c r="R186" i="1"/>
  <c r="S186" i="1"/>
  <c r="T186" i="1"/>
  <c r="V186" i="1"/>
  <c r="Y186" i="1"/>
  <c r="I188" i="1"/>
  <c r="J188" i="1"/>
  <c r="K188" i="1"/>
  <c r="M188" i="1"/>
  <c r="R188" i="1"/>
  <c r="S188" i="1"/>
  <c r="T188" i="1"/>
  <c r="V188" i="1"/>
  <c r="Y188" i="1"/>
  <c r="Z185" i="1"/>
  <c r="Z187" i="1"/>
  <c r="L122" i="1"/>
  <c r="U122" i="1"/>
  <c r="Z122" i="1"/>
  <c r="I21" i="1"/>
  <c r="J21" i="1"/>
  <c r="K21" i="1"/>
  <c r="L21" i="1"/>
  <c r="M21" i="1"/>
  <c r="R21" i="1"/>
  <c r="S21" i="1"/>
  <c r="T21" i="1"/>
  <c r="U21" i="1"/>
  <c r="V21" i="1"/>
  <c r="Y21" i="1"/>
  <c r="I19" i="1"/>
  <c r="L19" i="1"/>
  <c r="J19" i="1"/>
  <c r="K19" i="1"/>
  <c r="M19" i="1"/>
  <c r="R19" i="1"/>
  <c r="U19" i="1"/>
  <c r="S19" i="1"/>
  <c r="T19" i="1"/>
  <c r="V19" i="1"/>
  <c r="Y19" i="1"/>
  <c r="I20" i="1"/>
  <c r="J20" i="1"/>
  <c r="K20" i="1"/>
  <c r="M20" i="1"/>
  <c r="R20" i="1"/>
  <c r="S20" i="1"/>
  <c r="T20" i="1"/>
  <c r="V20" i="1"/>
  <c r="Y20" i="1"/>
  <c r="Z21" i="1"/>
  <c r="AA26" i="2"/>
  <c r="Z225" i="1"/>
  <c r="Z220" i="1"/>
  <c r="I62" i="1"/>
  <c r="J62" i="1"/>
  <c r="K62" i="1"/>
  <c r="L62" i="1"/>
  <c r="M62" i="1"/>
  <c r="R62" i="1"/>
  <c r="S62" i="1"/>
  <c r="T62" i="1"/>
  <c r="U62" i="1"/>
  <c r="V62" i="1"/>
  <c r="Y62" i="1"/>
  <c r="I69" i="1"/>
  <c r="L69" i="1"/>
  <c r="J69" i="1"/>
  <c r="K69" i="1"/>
  <c r="M69" i="1"/>
  <c r="R69" i="1"/>
  <c r="U69" i="1"/>
  <c r="S69" i="1"/>
  <c r="T69" i="1"/>
  <c r="V69" i="1"/>
  <c r="Y69" i="1"/>
  <c r="I74" i="1"/>
  <c r="L74" i="1"/>
  <c r="J74" i="1"/>
  <c r="K74" i="1"/>
  <c r="M74" i="1"/>
  <c r="R74" i="1"/>
  <c r="U74" i="1"/>
  <c r="S74" i="1"/>
  <c r="T74" i="1"/>
  <c r="V74" i="1"/>
  <c r="Y74" i="1"/>
  <c r="I73" i="1"/>
  <c r="L73" i="1"/>
  <c r="J73" i="1"/>
  <c r="K73" i="1"/>
  <c r="M73" i="1"/>
  <c r="R73" i="1"/>
  <c r="U73" i="1"/>
  <c r="S73" i="1"/>
  <c r="T73" i="1"/>
  <c r="V73" i="1"/>
  <c r="Y73" i="1"/>
  <c r="I63" i="1"/>
  <c r="J63" i="1"/>
  <c r="K63" i="1"/>
  <c r="M63" i="1"/>
  <c r="R63" i="1"/>
  <c r="S63" i="1"/>
  <c r="T63" i="1"/>
  <c r="V63" i="1"/>
  <c r="Y63" i="1"/>
  <c r="I64" i="1"/>
  <c r="J64" i="1"/>
  <c r="K64" i="1"/>
  <c r="M64" i="1"/>
  <c r="R64" i="1"/>
  <c r="S64" i="1"/>
  <c r="T64" i="1"/>
  <c r="V64" i="1"/>
  <c r="Y64" i="1"/>
  <c r="I65" i="1"/>
  <c r="J65" i="1"/>
  <c r="K65" i="1"/>
  <c r="M65" i="1"/>
  <c r="R65" i="1"/>
  <c r="S65" i="1"/>
  <c r="T65" i="1"/>
  <c r="V65" i="1"/>
  <c r="Y65" i="1"/>
  <c r="I66" i="1"/>
  <c r="J66" i="1"/>
  <c r="K66" i="1"/>
  <c r="M66" i="1"/>
  <c r="R66" i="1"/>
  <c r="S66" i="1"/>
  <c r="T66" i="1"/>
  <c r="V66" i="1"/>
  <c r="Y66" i="1"/>
  <c r="I67" i="1"/>
  <c r="J67" i="1"/>
  <c r="K67" i="1"/>
  <c r="M67" i="1"/>
  <c r="R67" i="1"/>
  <c r="S67" i="1"/>
  <c r="T67" i="1"/>
  <c r="V67" i="1"/>
  <c r="Y67" i="1"/>
  <c r="I68" i="1"/>
  <c r="J68" i="1"/>
  <c r="K68" i="1"/>
  <c r="M68" i="1"/>
  <c r="R68" i="1"/>
  <c r="S68" i="1"/>
  <c r="T68" i="1"/>
  <c r="V68" i="1"/>
  <c r="Y68" i="1"/>
  <c r="I70" i="1"/>
  <c r="J70" i="1"/>
  <c r="K70" i="1"/>
  <c r="M70" i="1"/>
  <c r="R70" i="1"/>
  <c r="S70" i="1"/>
  <c r="T70" i="1"/>
  <c r="V70" i="1"/>
  <c r="Y70" i="1"/>
  <c r="I71" i="1"/>
  <c r="J71" i="1"/>
  <c r="K71" i="1"/>
  <c r="M71" i="1"/>
  <c r="R71" i="1"/>
  <c r="S71" i="1"/>
  <c r="T71" i="1"/>
  <c r="V71" i="1"/>
  <c r="Y71" i="1"/>
  <c r="I72" i="1"/>
  <c r="J72" i="1"/>
  <c r="K72" i="1"/>
  <c r="M72" i="1"/>
  <c r="R72" i="1"/>
  <c r="S72" i="1"/>
  <c r="T72" i="1"/>
  <c r="V72" i="1"/>
  <c r="Y72" i="1"/>
  <c r="I75" i="1"/>
  <c r="J75" i="1"/>
  <c r="K75" i="1"/>
  <c r="M75" i="1"/>
  <c r="R75" i="1"/>
  <c r="S75" i="1"/>
  <c r="T75" i="1"/>
  <c r="V75" i="1"/>
  <c r="Y75" i="1"/>
  <c r="Z62" i="1"/>
  <c r="Z69" i="1"/>
  <c r="Z74" i="1"/>
  <c r="Z73" i="1"/>
  <c r="S78" i="2"/>
  <c r="T78" i="2"/>
  <c r="J78" i="2"/>
  <c r="K78" i="2"/>
  <c r="S77" i="2"/>
  <c r="T77" i="2"/>
  <c r="J77" i="2"/>
  <c r="K77" i="2"/>
  <c r="Z195" i="1"/>
  <c r="L125" i="1"/>
  <c r="U125" i="1"/>
  <c r="Z125" i="1"/>
  <c r="L123" i="1"/>
  <c r="U123" i="1"/>
  <c r="L121" i="1"/>
  <c r="U121" i="1"/>
  <c r="Z123" i="1"/>
  <c r="L63" i="1"/>
  <c r="U63" i="1"/>
  <c r="L68" i="1"/>
  <c r="U68" i="1"/>
  <c r="Z63" i="1"/>
  <c r="Z68" i="1"/>
  <c r="I53" i="1"/>
  <c r="L53" i="1"/>
  <c r="J53" i="1"/>
  <c r="K53" i="1"/>
  <c r="M53" i="1"/>
  <c r="R53" i="1"/>
  <c r="U53" i="1"/>
  <c r="S53" i="1"/>
  <c r="T53" i="1"/>
  <c r="V53" i="1"/>
  <c r="Y53" i="1"/>
  <c r="I56" i="1"/>
  <c r="L56" i="1"/>
  <c r="J56" i="1"/>
  <c r="K56" i="1"/>
  <c r="M56" i="1"/>
  <c r="R56" i="1"/>
  <c r="U56" i="1"/>
  <c r="S56" i="1"/>
  <c r="T56" i="1"/>
  <c r="V56" i="1"/>
  <c r="Y56" i="1"/>
  <c r="I52" i="1"/>
  <c r="J52" i="1"/>
  <c r="K52" i="1"/>
  <c r="M52" i="1"/>
  <c r="R52" i="1"/>
  <c r="S52" i="1"/>
  <c r="T52" i="1"/>
  <c r="V52" i="1"/>
  <c r="Y52" i="1"/>
  <c r="I54" i="1"/>
  <c r="J54" i="1"/>
  <c r="K54" i="1"/>
  <c r="M54" i="1"/>
  <c r="R54" i="1"/>
  <c r="S54" i="1"/>
  <c r="T54" i="1"/>
  <c r="V54" i="1"/>
  <c r="Y54" i="1"/>
  <c r="I55" i="1"/>
  <c r="J55" i="1"/>
  <c r="K55" i="1"/>
  <c r="M55" i="1"/>
  <c r="R55" i="1"/>
  <c r="S55" i="1"/>
  <c r="T55" i="1"/>
  <c r="V55" i="1"/>
  <c r="Y55" i="1"/>
  <c r="I57" i="1"/>
  <c r="J57" i="1"/>
  <c r="K57" i="1"/>
  <c r="M57" i="1"/>
  <c r="R57" i="1"/>
  <c r="S57" i="1"/>
  <c r="T57" i="1"/>
  <c r="V57" i="1"/>
  <c r="Y57" i="1"/>
  <c r="I58" i="1"/>
  <c r="J58" i="1"/>
  <c r="K58" i="1"/>
  <c r="M58" i="1"/>
  <c r="R58" i="1"/>
  <c r="S58" i="1"/>
  <c r="T58" i="1"/>
  <c r="V58" i="1"/>
  <c r="Y58" i="1"/>
  <c r="I59" i="1"/>
  <c r="J59" i="1"/>
  <c r="K59" i="1"/>
  <c r="M59" i="1"/>
  <c r="R59" i="1"/>
  <c r="S59" i="1"/>
  <c r="T59" i="1"/>
  <c r="V59" i="1"/>
  <c r="Y59" i="1"/>
  <c r="I60" i="1"/>
  <c r="J60" i="1"/>
  <c r="K60" i="1"/>
  <c r="M60" i="1"/>
  <c r="R60" i="1"/>
  <c r="S60" i="1"/>
  <c r="T60" i="1"/>
  <c r="V60" i="1"/>
  <c r="Y60" i="1"/>
  <c r="Z53" i="1"/>
  <c r="L59" i="1"/>
  <c r="U59" i="1"/>
  <c r="L58" i="1"/>
  <c r="U58" i="1"/>
  <c r="L60" i="1"/>
  <c r="U60" i="1"/>
  <c r="L55" i="1"/>
  <c r="U55" i="1"/>
  <c r="L52" i="1"/>
  <c r="U52" i="1"/>
  <c r="Z59" i="1"/>
  <c r="L57" i="1"/>
  <c r="U57" i="1"/>
  <c r="Z57" i="1"/>
  <c r="L54" i="1"/>
  <c r="U54" i="1"/>
  <c r="Z54" i="1"/>
  <c r="Z56" i="1"/>
  <c r="AA94" i="2"/>
  <c r="L85" i="2"/>
  <c r="U85" i="2"/>
  <c r="AA84" i="2"/>
  <c r="AA96" i="2"/>
  <c r="L51" i="2"/>
  <c r="U51" i="2"/>
  <c r="L37" i="2"/>
  <c r="U37" i="2"/>
  <c r="L34" i="2"/>
  <c r="U34" i="2"/>
  <c r="L35" i="2"/>
  <c r="U35" i="2"/>
  <c r="I29" i="2"/>
  <c r="L29" i="2"/>
  <c r="J29" i="2"/>
  <c r="K29" i="2"/>
  <c r="M29" i="2"/>
  <c r="R29" i="2"/>
  <c r="U29" i="2"/>
  <c r="S29" i="2"/>
  <c r="T29" i="2"/>
  <c r="V29" i="2"/>
  <c r="Y29" i="2"/>
  <c r="I30" i="2"/>
  <c r="L30" i="2"/>
  <c r="J30" i="2"/>
  <c r="K30" i="2"/>
  <c r="M30" i="2"/>
  <c r="R30" i="2"/>
  <c r="U30" i="2"/>
  <c r="S30" i="2"/>
  <c r="T30" i="2"/>
  <c r="V30" i="2"/>
  <c r="Y30" i="2"/>
  <c r="Z29" i="2"/>
  <c r="AA29" i="2"/>
  <c r="L15" i="2"/>
  <c r="U15" i="2"/>
  <c r="L17" i="2"/>
  <c r="U17" i="2"/>
  <c r="L19" i="2"/>
  <c r="U19" i="2"/>
  <c r="L13" i="2"/>
  <c r="U13" i="2"/>
  <c r="AA24" i="2"/>
  <c r="Z199" i="1"/>
  <c r="L214" i="1"/>
  <c r="U214" i="1"/>
  <c r="L205" i="1"/>
  <c r="U205" i="1"/>
  <c r="L201" i="1"/>
  <c r="U201" i="1"/>
  <c r="L223" i="1"/>
  <c r="U223" i="1"/>
  <c r="L212" i="1"/>
  <c r="U212" i="1"/>
  <c r="L204" i="1"/>
  <c r="U204" i="1"/>
  <c r="L218" i="1"/>
  <c r="U218" i="1"/>
  <c r="Z214" i="1"/>
  <c r="Z205" i="1"/>
  <c r="Z201" i="1"/>
  <c r="Z223" i="1"/>
  <c r="Z212" i="1"/>
  <c r="Z204" i="1"/>
  <c r="Z218" i="1"/>
  <c r="Z215" i="1"/>
  <c r="Z221" i="1"/>
  <c r="Z197" i="1"/>
  <c r="Z222" i="1"/>
  <c r="Z207" i="1"/>
  <c r="Z202" i="1"/>
  <c r="Z203" i="1"/>
  <c r="Z219" i="1"/>
  <c r="Z209" i="1"/>
  <c r="Z226" i="1"/>
  <c r="Z217" i="1"/>
  <c r="Z206" i="1"/>
  <c r="Z198" i="1"/>
  <c r="Z208" i="1"/>
  <c r="Z196" i="1"/>
  <c r="L210" i="1"/>
  <c r="U210" i="1"/>
  <c r="Z210" i="1"/>
  <c r="I191" i="1"/>
  <c r="L191" i="1"/>
  <c r="J191" i="1"/>
  <c r="K191" i="1"/>
  <c r="M191" i="1"/>
  <c r="R191" i="1"/>
  <c r="U191" i="1"/>
  <c r="S191" i="1"/>
  <c r="T191" i="1"/>
  <c r="V191" i="1"/>
  <c r="Y191" i="1"/>
  <c r="I193" i="1"/>
  <c r="L193" i="1"/>
  <c r="J193" i="1"/>
  <c r="K193" i="1"/>
  <c r="M193" i="1"/>
  <c r="R193" i="1"/>
  <c r="U193" i="1"/>
  <c r="S193" i="1"/>
  <c r="T193" i="1"/>
  <c r="V193" i="1"/>
  <c r="Y193" i="1"/>
  <c r="I192" i="1"/>
  <c r="L192" i="1"/>
  <c r="J192" i="1"/>
  <c r="K192" i="1"/>
  <c r="M192" i="1"/>
  <c r="R192" i="1"/>
  <c r="U192" i="1"/>
  <c r="S192" i="1"/>
  <c r="T192" i="1"/>
  <c r="V192" i="1"/>
  <c r="Y192" i="1"/>
  <c r="I190" i="1"/>
  <c r="L190" i="1"/>
  <c r="J190" i="1"/>
  <c r="K190" i="1"/>
  <c r="M190" i="1"/>
  <c r="R190" i="1"/>
  <c r="U190" i="1"/>
  <c r="S190" i="1"/>
  <c r="T190" i="1"/>
  <c r="V190" i="1"/>
  <c r="Y190" i="1"/>
  <c r="Z191" i="1"/>
  <c r="L186" i="1"/>
  <c r="U186" i="1"/>
  <c r="Z186" i="1"/>
  <c r="L188" i="1"/>
  <c r="U188" i="1"/>
  <c r="Z188" i="1"/>
  <c r="L175" i="1"/>
  <c r="U175" i="1"/>
  <c r="Z175" i="1"/>
  <c r="L127" i="1"/>
  <c r="U127" i="1"/>
  <c r="L131" i="1"/>
  <c r="U131" i="1"/>
  <c r="Z127" i="1"/>
  <c r="Z131" i="1"/>
  <c r="Z130" i="1"/>
  <c r="L128" i="1"/>
  <c r="U128" i="1"/>
  <c r="Z128" i="1"/>
  <c r="Z121" i="1"/>
  <c r="L67" i="1"/>
  <c r="U67" i="1"/>
  <c r="L72" i="1"/>
  <c r="U72" i="1"/>
  <c r="L70" i="1"/>
  <c r="U70" i="1"/>
  <c r="L64" i="1"/>
  <c r="U64" i="1"/>
  <c r="L71" i="1"/>
  <c r="U71" i="1"/>
  <c r="L75" i="1"/>
  <c r="U75" i="1"/>
  <c r="L66" i="1"/>
  <c r="U66" i="1"/>
  <c r="Z67" i="1"/>
  <c r="Z72" i="1"/>
  <c r="Z70" i="1"/>
  <c r="Z64" i="1"/>
  <c r="Z71" i="1"/>
  <c r="Z75" i="1"/>
  <c r="Z66" i="1"/>
  <c r="L65" i="1"/>
  <c r="U65" i="1"/>
  <c r="Z65" i="1"/>
  <c r="Z58" i="1"/>
  <c r="Z60" i="1"/>
  <c r="Z55" i="1"/>
  <c r="Z52" i="1"/>
  <c r="L48" i="1"/>
  <c r="U48" i="1"/>
  <c r="L49" i="1"/>
  <c r="U49" i="1"/>
  <c r="Z48" i="1"/>
  <c r="Z49" i="1"/>
  <c r="Z19" i="1"/>
  <c r="L20" i="1"/>
  <c r="U20" i="1"/>
  <c r="Z20" i="1"/>
  <c r="I17" i="1"/>
  <c r="L17" i="1"/>
  <c r="J17" i="1"/>
  <c r="K17" i="1"/>
  <c r="M17" i="1"/>
  <c r="R17" i="1"/>
  <c r="U17" i="1"/>
  <c r="S17" i="1"/>
  <c r="T17" i="1"/>
  <c r="V17" i="1"/>
  <c r="Y17" i="1"/>
  <c r="I16" i="1"/>
  <c r="L16" i="1"/>
  <c r="J16" i="1"/>
  <c r="K16" i="1"/>
  <c r="M16" i="1"/>
  <c r="R16" i="1"/>
  <c r="U16" i="1"/>
  <c r="S16" i="1"/>
  <c r="T16" i="1"/>
  <c r="V16" i="1"/>
  <c r="Y16" i="1"/>
  <c r="I15" i="1"/>
  <c r="J15" i="1"/>
  <c r="K15" i="1"/>
  <c r="M15" i="1"/>
  <c r="R15" i="1"/>
  <c r="S15" i="1"/>
  <c r="T15" i="1"/>
  <c r="V15" i="1"/>
  <c r="Y15" i="1"/>
  <c r="Z17" i="1"/>
  <c r="Z16" i="1"/>
  <c r="L15" i="1"/>
  <c r="U15" i="1"/>
  <c r="Z15" i="1"/>
  <c r="S25" i="2"/>
  <c r="T25" i="2"/>
  <c r="J25" i="2"/>
  <c r="K25" i="2"/>
  <c r="S24" i="2"/>
  <c r="T24" i="2"/>
  <c r="J24" i="2"/>
  <c r="K24" i="2"/>
  <c r="S97" i="2"/>
  <c r="T97" i="2"/>
  <c r="J97" i="2"/>
  <c r="K97" i="2"/>
  <c r="S96" i="2"/>
  <c r="T96" i="2"/>
  <c r="J96" i="2"/>
  <c r="K96" i="2"/>
  <c r="S95" i="2"/>
  <c r="T95" i="2"/>
  <c r="J95" i="2"/>
  <c r="K95" i="2"/>
  <c r="S94" i="2"/>
  <c r="T94" i="2"/>
  <c r="J94" i="2"/>
  <c r="K94" i="2"/>
  <c r="J180" i="1"/>
  <c r="K180" i="1"/>
  <c r="S180" i="1"/>
  <c r="T180" i="1"/>
  <c r="J181" i="1"/>
  <c r="K181" i="1"/>
  <c r="S181" i="1"/>
  <c r="T181" i="1"/>
  <c r="J182" i="1"/>
  <c r="K182" i="1"/>
  <c r="S182" i="1"/>
  <c r="T182" i="1"/>
  <c r="S76" i="2"/>
  <c r="T76" i="2"/>
  <c r="J76" i="2"/>
  <c r="K76" i="2"/>
  <c r="S75" i="2"/>
  <c r="T75" i="2"/>
  <c r="J75" i="2"/>
  <c r="K75" i="2"/>
  <c r="S27" i="2"/>
  <c r="T27" i="2"/>
  <c r="J27" i="2"/>
  <c r="K27" i="2"/>
  <c r="S26" i="2"/>
  <c r="T26" i="2"/>
  <c r="J26" i="2"/>
  <c r="K26" i="2"/>
  <c r="S82" i="2"/>
  <c r="T82" i="2"/>
  <c r="J82" i="2"/>
  <c r="K82" i="2"/>
  <c r="S81" i="2"/>
  <c r="T81" i="2"/>
  <c r="J81" i="2"/>
  <c r="K81" i="2"/>
  <c r="Z193" i="1"/>
  <c r="Z192" i="1"/>
  <c r="Z190" i="1"/>
</calcChain>
</file>

<file path=xl/sharedStrings.xml><?xml version="1.0" encoding="utf-8"?>
<sst xmlns="http://schemas.openxmlformats.org/spreadsheetml/2006/main" count="1380" uniqueCount="335">
  <si>
    <t>Score (4)</t>
  </si>
  <si>
    <t>Score (&lt;=3)</t>
  </si>
  <si>
    <t>A1</t>
  </si>
  <si>
    <t>A2</t>
  </si>
  <si>
    <t>A3</t>
  </si>
  <si>
    <t>A4</t>
  </si>
  <si>
    <t>Judge Count</t>
  </si>
  <si>
    <t>Exe Av.</t>
  </si>
  <si>
    <t>Art Av.</t>
  </si>
  <si>
    <t>Score (3)</t>
  </si>
  <si>
    <t>Position</t>
  </si>
  <si>
    <t>Score</t>
  </si>
  <si>
    <t>T1</t>
  </si>
  <si>
    <t>T2</t>
  </si>
  <si>
    <t>T3</t>
  </si>
  <si>
    <t>T4</t>
  </si>
  <si>
    <t>TA</t>
  </si>
  <si>
    <t>AA</t>
  </si>
  <si>
    <t>C</t>
  </si>
  <si>
    <t>R</t>
  </si>
  <si>
    <t>DIFF</t>
  </si>
  <si>
    <t>PEN</t>
  </si>
  <si>
    <t>Total</t>
  </si>
  <si>
    <t>B</t>
  </si>
  <si>
    <t>T</t>
  </si>
  <si>
    <t>GRADE 1 WOMENS PAIRS</t>
  </si>
  <si>
    <t>GRADE 1 MENS PAIRS</t>
  </si>
  <si>
    <t>GRADE 1 MIXED PAIRS</t>
  </si>
  <si>
    <t>GRADE 2 WOMENS PAIRS</t>
  </si>
  <si>
    <t>GRADE 2 MENS PAIRS</t>
  </si>
  <si>
    <t>GRADE 2 GROUPS</t>
  </si>
  <si>
    <t>GRADE 3 WOMENS PAIRS</t>
  </si>
  <si>
    <t>GRADE 3 WOMENS GROUPS</t>
  </si>
  <si>
    <t>GRADE 4 WOMENS PAIRS</t>
  </si>
  <si>
    <t>GRADE 4 MENS PAIRS</t>
  </si>
  <si>
    <t>GRADE 4 MIXED PAIRS</t>
  </si>
  <si>
    <t>GRADE 4 WOMENS GROUPS</t>
  </si>
  <si>
    <t>GRADE 5 WOMENS GROUPS</t>
  </si>
  <si>
    <t>GRADE 6 WOMENS GROUPS</t>
  </si>
  <si>
    <t>GRADE 5 WOMENS PAIRS</t>
  </si>
  <si>
    <t>TALLULAH BRADY JONES &amp; CHLOE BURNS</t>
  </si>
  <si>
    <t>NDGA</t>
  </si>
  <si>
    <t>GRADE 3 MIXED PAIRS</t>
  </si>
  <si>
    <t>GRADE 2 MIXED PAIRS</t>
  </si>
  <si>
    <t>GRADE 3 MENS PAIRS</t>
  </si>
  <si>
    <t>GRADE 3 MENS GROUPS</t>
  </si>
  <si>
    <t>GRADE 5 MENS PAIRS</t>
  </si>
  <si>
    <t>GRADE 5 MIXED PAIRS</t>
  </si>
  <si>
    <t>GRADE 6 WOMENS PAIRS</t>
  </si>
  <si>
    <t>ROSIE ELLIOTT &amp; LILLY MAY JEFFERY</t>
  </si>
  <si>
    <t>COB</t>
  </si>
  <si>
    <t>PIPPA EVANS, BILIE RAE LAFFAN &amp; ERIN RANSTED</t>
  </si>
  <si>
    <t>MOLLY ELLIOTT, SOPHIA ROSE SHERITON &amp; EVIE FLINT</t>
  </si>
  <si>
    <t>MEGAN SNOOK &amp; ALEX VANSTECHELMAN</t>
  </si>
  <si>
    <t>ELLEN RODGERSON &amp; FAITH HALL</t>
  </si>
  <si>
    <t>NICOLA WESTGATE, DESTINY SMITH &amp; LARA DALTON</t>
  </si>
  <si>
    <t>TRUS</t>
  </si>
  <si>
    <t>MAISIE AVESTON, BETHANY PERRY &amp; GEORGIA CAKEBREAD</t>
  </si>
  <si>
    <t>LANUMA LABEGU, HOLLY BOWYER &amp; SOPHIE TYLER</t>
  </si>
  <si>
    <t>TAYLOR STOCK &amp; LULU SMITH</t>
  </si>
  <si>
    <t>CHARLOTTE BOWYER &amp; SKYE KING</t>
  </si>
  <si>
    <t>SOPHIE HUNTER &amp; GEORGIA LAWLESS</t>
  </si>
  <si>
    <t>LUCY KIRCHIN &amp; MOLLY UNCLES</t>
  </si>
  <si>
    <t>MIA THOMAS, SARA HOOD &amp; ADDIEN DAVIES</t>
  </si>
  <si>
    <t>WILLIAM HERON &amp; ALICE WILLIAMS</t>
  </si>
  <si>
    <t>NELL BOWMAN &amp; BESSY CIAMPI</t>
  </si>
  <si>
    <t>CERYS DAVIES, MOLLY YOUNGMAN &amp; HANNAH ROLFE</t>
  </si>
  <si>
    <t>CHARLIE WALKER &amp; TYLER FINCH</t>
  </si>
  <si>
    <t>JESSICA MATHEW &amp; DARCEY MERRICK</t>
  </si>
  <si>
    <t>BWDA</t>
  </si>
  <si>
    <t>ISOBEL MERRICK, KATIE MARSH &amp; KASHVI GUPTA</t>
  </si>
  <si>
    <t>JOSH BROWN &amp; GRACE MERRIMAN</t>
  </si>
  <si>
    <t>KERYS HAIGH &amp; AINSLEY-PAIGE HEPBURN</t>
  </si>
  <si>
    <t>HANNAH BROWN &amp; LILY HILTON</t>
  </si>
  <si>
    <t>FLYNN CHAMBERS, MATILDA WOODS &amp; RUBY STEWART</t>
  </si>
  <si>
    <t>BILLY WALPOLE &amp; RICHARD CREWE</t>
  </si>
  <si>
    <t>MONK</t>
  </si>
  <si>
    <t>RICH</t>
  </si>
  <si>
    <t xml:space="preserve">EMILIA ALLEYNE &amp; POLLY FENNELL </t>
  </si>
  <si>
    <t>SINEAD MURPHY, ELLA GIBBS &amp; LOLA ERNSTZEN</t>
  </si>
  <si>
    <t xml:space="preserve">ELISE MONTAGNA, FRANCESCA BRENNAN &amp; JESSICA SWIFT </t>
  </si>
  <si>
    <t xml:space="preserve">JOSEPHINE HOWELL, ISOBEL POTTER &amp; NEL JOLLY-JONES </t>
  </si>
  <si>
    <t>LOUIS ALEXANDER &amp; INES KIRDAR-SMITH</t>
  </si>
  <si>
    <t>ELIZABETH JEFFCOCK &amp; DAISY HOLDEN-BEGGS</t>
  </si>
  <si>
    <t>ROSIE ELLIMAN, AISLING TAN &amp; ALANA LEE</t>
  </si>
  <si>
    <t>ZOE WILSON &amp; LILA VANEGAS</t>
  </si>
  <si>
    <t>PENY</t>
  </si>
  <si>
    <t xml:space="preserve">NIA DAVIES, BECHAN ABBOTT &amp; VIOLET STONES </t>
  </si>
  <si>
    <t xml:space="preserve">NANCY HEFFARON &amp; LIBBY ROACH </t>
  </si>
  <si>
    <t xml:space="preserve">BECHAN ABBOTT &amp; NIA DAVIES </t>
  </si>
  <si>
    <t xml:space="preserve">CARYS BURKE &amp; ISABEL ROACH </t>
  </si>
  <si>
    <t>FREYA JENKINS, NEVE MCNALLY &amp; RUBY STONES</t>
  </si>
  <si>
    <t>EVIE HAMILTON &amp; BERTY THORPE</t>
  </si>
  <si>
    <t xml:space="preserve">KYAH CLARKE &amp; ELLA CRUTCHLEY </t>
  </si>
  <si>
    <t>BETHAN RANDLES &amp; GRACE TAYLOR</t>
  </si>
  <si>
    <t>STAF</t>
  </si>
  <si>
    <t>BETHANY BROOKES &amp; GEMMA BLAMIRE</t>
  </si>
  <si>
    <t>KELSEY GARNER &amp; EMILY JACQUES</t>
  </si>
  <si>
    <t>CAITLIN WALTON &amp; KATIE HOLYOAKE</t>
  </si>
  <si>
    <t>EVIE LOCKLEY &amp; CHARLOTTE WATSON</t>
  </si>
  <si>
    <t>LUCY WHEELER &amp; LILY SOUTHALL</t>
  </si>
  <si>
    <t>ROSE CALVERLY &amp; KAITLYN BAUGHEN</t>
  </si>
  <si>
    <t>ELLIE MOORE &amp; GRACIE DEAN</t>
  </si>
  <si>
    <t>MACEY WILSON &amp; IZZY STALDER</t>
  </si>
  <si>
    <t>EMILY HANSON &amp; PHEOBE FELL</t>
  </si>
  <si>
    <t>AMY GRACE &amp; ASHLYN TUCK</t>
  </si>
  <si>
    <t>EMILY HOWARD &amp; TAMNSIN JONES</t>
  </si>
  <si>
    <t>LAURA PAGE &amp; GRACE MILLER</t>
  </si>
  <si>
    <t>BETH GILES &amp; LETICIA MCCREADY</t>
  </si>
  <si>
    <t>ELLA STORR, GRACE SLATTERY &amp; RUBY OWEN</t>
  </si>
  <si>
    <t>REBECCA SHENTON, ANNA LEE-GORTON &amp; LUCY CAWDELL</t>
  </si>
  <si>
    <t>HOLLIE KIRKBRIDE, GEORGIA BROWNSIL &amp; LILLIE COOPER</t>
  </si>
  <si>
    <t>HANNAH NOBES, SOPHIE NOBES &amp; LUCY BANKS</t>
  </si>
  <si>
    <t>CARA HAWKINS, ABBIE MEDDINGS &amp; AMELIA BUFFEY</t>
  </si>
  <si>
    <t>ELLIE GREENSMITH, EMILY ACTON &amp; FREYA JOHNSON</t>
  </si>
  <si>
    <t>JAYMI NEILSON &amp; GRACE CRAWFORD</t>
  </si>
  <si>
    <t>BETH MCCULLOCH &amp; EILIDH PARK</t>
  </si>
  <si>
    <t>NICOLE PALTIEL &amp; CHLOE CHADHA</t>
  </si>
  <si>
    <t>ABAY</t>
  </si>
  <si>
    <t>ABBY PAVELING , ABBY MARTINDALE &amp; RUTH CARSON</t>
  </si>
  <si>
    <t>AMY BYRNE , CATHERINE HILLIS &amp; ISLA GOULD</t>
  </si>
  <si>
    <t>OLIVIA KEIR , ERIN BAILEY &amp; CAITLIN MITCHELL</t>
  </si>
  <si>
    <t>MICA FRASER  &amp; GRACE HURST</t>
  </si>
  <si>
    <t>REBECCA STEWART, ELLIE HORSTMANN &amp; SCARLETT HALDANE</t>
  </si>
  <si>
    <t xml:space="preserve">STEPHANIE IRWIN, EMMA STEVENSON &amp; ERIN AFFLEK </t>
  </si>
  <si>
    <t>SACHA MUIR, JESSICA WILSON &amp; ELLIE MCCINNES</t>
  </si>
  <si>
    <t>KATRIONA NORMAN, KIRSTY NORMAN &amp; EVE GILLIES</t>
  </si>
  <si>
    <t>LOUISE HURRY &amp; NEVE MITCHELL</t>
  </si>
  <si>
    <t>ASTR</t>
  </si>
  <si>
    <t>BETH CLINKSCALES, EMILY DOURLEY &amp; KARI LEATHER</t>
  </si>
  <si>
    <t>COIRE PRENTICE &amp; TAYLOR STIRLING</t>
  </si>
  <si>
    <t>EMILY KERR, HOLLY RITCHIE &amp; EMMA ROBERTSON</t>
  </si>
  <si>
    <t>SARAH MCCORMACK &amp; OLIVIA MCOWAT</t>
  </si>
  <si>
    <t>AMY IRVING, ANTONIA WALKER &amp; ROBYN GOURLAY</t>
  </si>
  <si>
    <t>JENNIFER GORDON, CAITLIN HIGGINSON &amp; AIMEE SWANN</t>
  </si>
  <si>
    <t>SOHA</t>
  </si>
  <si>
    <t>MIMI DERILO &amp; MADELEINE ROUTE</t>
  </si>
  <si>
    <t>FALC</t>
  </si>
  <si>
    <t>JESS HORNE, MADDIE SHEEN &amp; ABBIE LEWIS</t>
  </si>
  <si>
    <t>KIZZY PLUMB, JESS BUCK &amp; ROSIE WOODWARD</t>
  </si>
  <si>
    <t>SHANTAE PITTS-WALLACE-LUKE, ELLA BARNES &amp; MADELEINE ROBERTS</t>
  </si>
  <si>
    <t>NATASHA DENHAM &amp; LANAIS PITTS-WALLACE-LUKE</t>
  </si>
  <si>
    <t>CHARLEY BROWN &amp; MIA STEVENSON</t>
  </si>
  <si>
    <t>CHLOE KUMAR, FIONA CHEETHAM &amp; ABBIE BURGOYNE</t>
  </si>
  <si>
    <t>BECKY DARNELL, CHARLOTTE MARSHALL &amp; HANNAH SHORTLAND</t>
  </si>
  <si>
    <t>CHARLOTTE GREGORY, ALICE TAYLOR &amp; CHERELLE BURKE</t>
  </si>
  <si>
    <t>KATE FITZGIBBON &amp; IMOGEN LAW-HING-CHOY</t>
  </si>
  <si>
    <t>REBECCA GIFFORD, LUCIE GIFFORD &amp; AMANDINE GALLIARD</t>
  </si>
  <si>
    <t>NATALIE TEMPLE-HILL &amp; MOLLY BLIZARD</t>
  </si>
  <si>
    <t>SIENA CUNLIFFE &amp; ARIANNE DAFILMOTO</t>
  </si>
  <si>
    <t>IONA CHAMBERS &amp; ROSIE-MAY PENFOLD</t>
  </si>
  <si>
    <t>ALISHA NEWTON &amp; MARTHA SMITH</t>
  </si>
  <si>
    <t>KIKI SEARLE &amp; ENORA HUTCHINSON</t>
  </si>
  <si>
    <t>CONG</t>
  </si>
  <si>
    <t>HEND</t>
  </si>
  <si>
    <t>NATHANIEL SINCLAIR &amp; GRACE JONES</t>
  </si>
  <si>
    <t>NEWP</t>
  </si>
  <si>
    <t>LUCY ELLIS &amp; MADDISON BRAIN</t>
  </si>
  <si>
    <t xml:space="preserve">BEATRICE JACKAMAN &amp; GRACE WILLIAMS  </t>
  </si>
  <si>
    <t>AMY CLARK &amp; MILLIE BEVERIDGE</t>
  </si>
  <si>
    <t>LAUREN CLARK, ERIN POLE &amp; LIBBY GREENSLADE</t>
  </si>
  <si>
    <t>BIRK</t>
  </si>
  <si>
    <t>NIAMH MCCARTEN, LOUISA BRIDGE, &amp; PHOEBE WILLIAMS</t>
  </si>
  <si>
    <t>BELLA DAVIES &amp; BETH HODGSON</t>
  </si>
  <si>
    <t>EMMA HAYNES &amp; AMELIE PIKE</t>
  </si>
  <si>
    <t>HANNAH BENNETT, EVIE ROGERS, &amp; SOFIA ROBINSON</t>
  </si>
  <si>
    <t>ISSY BLUNDELL SMALL, FALLON HILL, &amp; RUBY DAVIES</t>
  </si>
  <si>
    <t>TALLULAH BRADY JONES, LYDIA POVALL &amp; CHLOE BURNS</t>
  </si>
  <si>
    <t>BELLA DAVIES, ELLAJANE HAMER &amp; BETH HODGSON</t>
  </si>
  <si>
    <t>ANNA POVALL, LUCY HODGSON, &amp; KATIE JOHNSON</t>
  </si>
  <si>
    <t>ELLIE MCMULLEN, JEMMA HOLLOWAY &amp; RUBY WILSON</t>
  </si>
  <si>
    <t>LIAM WEBB &amp; BLAKE BAXENDALE</t>
  </si>
  <si>
    <t>HOLL</t>
  </si>
  <si>
    <t>CADEN COTMAN &amp; LANA HARRISON</t>
  </si>
  <si>
    <t>ROBYN FOSTER &amp; KEIRA PEARCE</t>
  </si>
  <si>
    <t>TRINITY BUSS &amp; SIENNA SPICE</t>
  </si>
  <si>
    <t>BETHANY HEYS &amp; ABIGAIL COLE</t>
  </si>
  <si>
    <t>KIAH PHILLIPS &amp; ERIN BADROCK</t>
  </si>
  <si>
    <t>JIMMY SYMES &amp; LUCY LEGG</t>
  </si>
  <si>
    <t>NATALIA LUKE &amp; AMELIA GRIFFIN</t>
  </si>
  <si>
    <t>OLIVIA SYMES &amp; KYLA WEST</t>
  </si>
  <si>
    <t>NATALIE ANDREWS &amp; KEELEY VERLANDER</t>
  </si>
  <si>
    <t>EMILIE KING &amp; VIOLET CUMING</t>
  </si>
  <si>
    <t>ZARA HYLAND, EMILY KENNEDY &amp; MADDIE LUKE</t>
  </si>
  <si>
    <t>ERIN WILTSHIRE, TYMIKA CORBETT &amp; ASHLYN COTMAN</t>
  </si>
  <si>
    <t>LYDIA ERCEGOVIC &amp; SUMMER SPICE</t>
  </si>
  <si>
    <t>ESME CAMPBELL MARSHALL &amp; TIA WEST</t>
  </si>
  <si>
    <t>JOCELYN CAMPBELL MARSHALL &amp; MALEK JBALI</t>
  </si>
  <si>
    <t>CHARLOTTE WYNNE PENNELS &amp; AMY ROBERTSON</t>
  </si>
  <si>
    <t>ELLIS WALSH &amp; ETHAN HARLING</t>
  </si>
  <si>
    <t>NORM</t>
  </si>
  <si>
    <t>MATILDA MORGEN-GORDUOX &amp; GRACE GALLEGHER</t>
  </si>
  <si>
    <t>TOM SMART, FREYA HALIDAY &amp; DAISY HELENIAK</t>
  </si>
  <si>
    <t>OLIVIA ETHERINGTON &amp; ELLISIA WILKINSON</t>
  </si>
  <si>
    <t>KARLA ASHMAN &amp; OLIVIA PLATT</t>
  </si>
  <si>
    <t>DYLAN ASHURST &amp; ELLA MCELHATTON</t>
  </si>
  <si>
    <t>MACY WYNN, KASIA BORON, HOLLIE BUCKTROUT</t>
  </si>
  <si>
    <t>RUBY DEARDEN &amp; ELLA WARD</t>
  </si>
  <si>
    <t>JAMES ALLEYNE &amp; TOBY COOPER-DRIVER</t>
  </si>
  <si>
    <t>ZARA REDJEB &amp; IGGY NINKOVIC</t>
  </si>
  <si>
    <t>HOPE YOUNG &amp; DIXIE LAWRENCE</t>
  </si>
  <si>
    <t>EMMA BENSTEAD &amp; AMELIE CLARK</t>
  </si>
  <si>
    <t>TELIYAH DAHDI &amp; BEATRICE HENDERSON</t>
  </si>
  <si>
    <t>GEORGIA DINSLEY &amp; AMELIA HARVEY</t>
  </si>
  <si>
    <t>TEIGAN JACKSON &amp; OLIVIA DEBNAM</t>
  </si>
  <si>
    <t>GRACE NEIL &amp; PAIGE HOPE</t>
  </si>
  <si>
    <t>OLIVIA SIMKIN &amp; GRACE CROWLEY</t>
  </si>
  <si>
    <t>ZITA GONDA &amp; LILLA GONDA</t>
  </si>
  <si>
    <t xml:space="preserve">CHARLOTTE ANASTASI &amp; HOLLY LEADBITTER </t>
  </si>
  <si>
    <t>FREDDIE TURNER &amp; STEFAN GADD</t>
  </si>
  <si>
    <t>JOSHUA MILNE &amp; SHARDEH TAYLOR</t>
  </si>
  <si>
    <t>ALEXANDER BONTANO &amp; MIRANDA RADFORD</t>
  </si>
  <si>
    <t>PIERS PEGG &amp; LILLY SIMMONS</t>
  </si>
  <si>
    <t>THOMAS HALTON &amp; DARYA MARGALITH</t>
  </si>
  <si>
    <t>EVAN WILLIAMS &amp; MATILDA DARLING</t>
  </si>
  <si>
    <t>RHIAN RANSON, ELLISE PRVIS &amp; ABIGAIL FARRER</t>
  </si>
  <si>
    <t>LILLY SIMMS, ISOBEL CLARK &amp; LEONA EDWARDS</t>
  </si>
  <si>
    <t>MEGAN BLAKEY &amp; KATIE HENDERSON</t>
  </si>
  <si>
    <t>ELIZABETH HEDERSON &amp; LUCY MCALISTER</t>
  </si>
  <si>
    <t>ELLISE HUTCHENSON &amp; HOPE LUTHER</t>
  </si>
  <si>
    <t>TEGAN WILCOCK &amp; SOPHIE LOLA KIMBERLEY</t>
  </si>
  <si>
    <t>KATIE SHEAF &amp; JASMINE BANKS</t>
  </si>
  <si>
    <t>EMMA ZUBKA &amp; ISABELLA GRAY</t>
  </si>
  <si>
    <t xml:space="preserve">GRACE ASLIN &amp; CHLOE SMITH </t>
  </si>
  <si>
    <t>CLARA FALCONER &amp; ANNABEL WELCH</t>
  </si>
  <si>
    <t>LEWIS DRAWBRIDGE &amp; MICHAEL TALEBI</t>
  </si>
  <si>
    <t>JACKSON BIRCH &amp; HARRY SLATER</t>
  </si>
  <si>
    <t>FINLAY DOUBLEDAY &amp; LOUELLA CHURCHER</t>
  </si>
  <si>
    <t>TOM KELLY &amp; ZELDA SCUDERI</t>
  </si>
  <si>
    <t>SAMUEL SANTHOUSE &amp; ROMILLY GRIFFITHS</t>
  </si>
  <si>
    <t>EMILY EVERS, CHARLOTTE RAISTRICK &amp; EMILY RAISTRICK</t>
  </si>
  <si>
    <t>TILLY STOREY, NICOLE DIAMOND &amp; BETHAN BLAKEY</t>
  </si>
  <si>
    <t>CHARLOTTE COLLINSON, AIMEE ADAMSON &amp; CORI GRAY</t>
  </si>
  <si>
    <t>HANNAH WINTER, LOWRI HEGAN &amp; POPPY CHANCE</t>
  </si>
  <si>
    <t>TEYEN MORRIN, REX BOOTH, MALACHI DAVIES &amp; ALEX LOFNES</t>
  </si>
  <si>
    <t>DAISY HEWITSON &amp; AALEAYAH CROSS</t>
  </si>
  <si>
    <t>GEORGIA MOON &amp; NATASHA GIBBONS</t>
  </si>
  <si>
    <t>WILLIAM CLARK &amp; HARLEY CURTIS-LAWRENCE</t>
  </si>
  <si>
    <t>BEN TURNER &amp; JACK CHICK</t>
  </si>
  <si>
    <t>CONNOR MCKALL &amp; SOFIA COOPER</t>
  </si>
  <si>
    <t xml:space="preserve">SAM YARNALL &amp; LUCY HODGSON </t>
  </si>
  <si>
    <t>MIKAIL BALABEY &amp; NATALIE WHITE</t>
  </si>
  <si>
    <t>ZAINA NASSMAN, TIA YOUNG &amp; KEEVA PFLITCH</t>
  </si>
  <si>
    <t>FLORENCE SHEPPARD, WILLOW BALCOMBE &amp; INDIA KENNEDY</t>
  </si>
  <si>
    <t>ELIZABETH HENDERSON, REBECCA GOLIGHTLY &amp; ELIZABETH CAMM</t>
  </si>
  <si>
    <t>BEL DILLON, ANNABEL MEADOWS &amp; SOPHIE O'DONNELL</t>
  </si>
  <si>
    <t>KATIE HALIWELL, DEANNA CANNY-ARMITT &amp; MELISSA DEWAR</t>
  </si>
  <si>
    <t>RHIANNON FORD-BAILEY , JESSICA BARRY &amp; ELLA DUELL</t>
  </si>
  <si>
    <t>TYNE</t>
  </si>
  <si>
    <t>MEGAN NEAL &amp; LILLY NEAL</t>
  </si>
  <si>
    <t>GARCE PARKER &amp; JAZMYN GLYTZ</t>
  </si>
  <si>
    <t>JOE HENDERSON &amp; LILLIE GLADMAN</t>
  </si>
  <si>
    <t>AMELIA SKEVINGTON, GEORGIA KENNON &amp; HANNAH SNAITH</t>
  </si>
  <si>
    <t>MEGAN ROBINSON, ELLIE BROADBENT &amp; ANNALIECE HARLEY-REAH</t>
  </si>
  <si>
    <t>SAM CAIN &amp; ASHLEIGH PINDER</t>
  </si>
  <si>
    <t>OLIVIA PARKER, LAUREN CONLIN &amp; HANNAH SMITH</t>
  </si>
  <si>
    <t>SASKIA ROBE, EMILY NORTON &amp; LUCY DAVISON</t>
  </si>
  <si>
    <t>ERIN CROWLEY &amp; JASMINE ALLEN</t>
  </si>
  <si>
    <t>CHARLOTTE YOULDEN, CHLOE HELEY &amp; AMY THOMPSON</t>
  </si>
  <si>
    <t>DANIELLA KANEVA &amp; SUNNY KEENAN</t>
  </si>
  <si>
    <t>HEAT</t>
  </si>
  <si>
    <t>MEGAN COWLING, EVA O'REILY &amp; IYA LAURETA</t>
  </si>
  <si>
    <t>ISABEL NORFOLK, ILARIA KONIG &amp; MAYA MILKOWSKA</t>
  </si>
  <si>
    <t>CHLOE O'TOOLE &amp; LILY SHARMAN</t>
  </si>
  <si>
    <t>SAUL ISAAC &amp; REGGIE BOND</t>
  </si>
  <si>
    <t>ABI READ, LAUREN SAMLER &amp; MIA ALLINSON</t>
  </si>
  <si>
    <t>LUCY JACKSON &amp; CHLOE CRÈME</t>
  </si>
  <si>
    <t>JADE WRIGHT &amp; ABI BROWN</t>
  </si>
  <si>
    <t>SHERREN MOZAFARI, ELOISE JOTISCHKY &amp; ELLIE BAXTER</t>
  </si>
  <si>
    <t>MIA FURNEAUX, RACHAEL BECKETTS &amp; REBECCA ROBINS</t>
  </si>
  <si>
    <t>GRACIE ELLA WALKER &amp; RAZWAN ASLAMI</t>
  </si>
  <si>
    <t>LBHG</t>
  </si>
  <si>
    <t>MELANIE ORJZNSKA &amp; MALEKA YONESI</t>
  </si>
  <si>
    <t>NAIOMI BAKER-LOPEZ &amp; SUSAN STANLEY</t>
  </si>
  <si>
    <t>MILLIE PRITCHARD &amp; OLIWIA PRUDZIENICA</t>
  </si>
  <si>
    <t>ELLA DJALO &amp; MORGAN BAXTER</t>
  </si>
  <si>
    <t>SAVANNAH NJENGA &amp; HARKEERAT KAUR</t>
  </si>
  <si>
    <t>EMILY SMITH &amp; GRACE FISHER</t>
  </si>
  <si>
    <t>CHENNAI MORRISON &amp; RHIANNA PATEL</t>
  </si>
  <si>
    <t>SAMUEL DITCHBURN &amp; JAYDAN STEWART</t>
  </si>
  <si>
    <t>ANESHA BLAKE &amp; NOHLA LUCARNE</t>
  </si>
  <si>
    <t>JULIA PRUDZIENICA &amp; JORUNE KAZLAUSKAITE</t>
  </si>
  <si>
    <t>HARRISON DITCHBURN &amp; EMAAN YONESI</t>
  </si>
  <si>
    <t>MOLLY BERRY, TRUDIE ROPER &amp; SUMAIYA HINES</t>
  </si>
  <si>
    <t>HARE</t>
  </si>
  <si>
    <t>TILDA SYKES &amp; EMILY COURTEN</t>
  </si>
  <si>
    <t>KARA HAROT &amp; XOCHITL HUSBANDS</t>
  </si>
  <si>
    <t>DAISY ORMSBY &amp; LUCCA HOLDSTOCK</t>
  </si>
  <si>
    <t>LILY POLLARD, ELLIE HARBER &amp; LOUISE LIVINGSTONE</t>
  </si>
  <si>
    <t>WILLIAM WARING &amp; JAMIE LANGFORD</t>
  </si>
  <si>
    <t>CHLOE TUTIN &amp; NICOLE LIVINGSTONE</t>
  </si>
  <si>
    <t>SIENNA HOLDSTOCK &amp; ALYSSA WILLIAMS</t>
  </si>
  <si>
    <t>CHARLOTTE CLARKE, LUCY ROBERTS-WEST &amp; AMBER HARVEY</t>
  </si>
  <si>
    <t>GLAS</t>
  </si>
  <si>
    <t>OLIVIA MCKENDRICK &amp; OLIVIA CULLEN</t>
  </si>
  <si>
    <t>LOGAN MCLEOD &amp; NIEVE</t>
  </si>
  <si>
    <t>CHARLOTTE JEFFREY, ERIN BLYSETHWOOD &amp; ELLEN RIELEY</t>
  </si>
  <si>
    <t>CHRIS SPIERS, ROSS HOEY, RURY MCDONALD &amp; LEWIS FINLAYSON</t>
  </si>
  <si>
    <t>ABBY SMITH, TIANNA MAHRERA &amp; KATIE HALL</t>
  </si>
  <si>
    <t>JAXON MCCRACKEN, JADEN CHARLES &amp; HOLLY CLARK</t>
  </si>
  <si>
    <t>JODIE HALL, JADE HALL &amp; RACHEL GRIEVES</t>
  </si>
  <si>
    <t>KING</t>
  </si>
  <si>
    <t>MILLIE THEOBALD &amp; SHANNON MCCLURG</t>
  </si>
  <si>
    <t>LILY HERBERT &amp; GRACIE FAULKNER</t>
  </si>
  <si>
    <t>COURTNEY REEVES, HANNAH PALLOT &amp; FRANKIE WELSHER</t>
  </si>
  <si>
    <t>BEX ADAMS &amp; EVIE JONES</t>
  </si>
  <si>
    <t>DANNI WRIGHT &amp; BROOKE HUSSEY</t>
  </si>
  <si>
    <t>GEORGIA HENNESSY, MORGAN BABER &amp; ZOE ORCHARD</t>
  </si>
  <si>
    <t>ROWAN ATFIELD, EMILY BROWN &amp; CAELYN WALKER</t>
  </si>
  <si>
    <t>ELOUISE HOPKINS, OLIVIA NORFOLK, FLORANCE YATES</t>
  </si>
  <si>
    <t>REBECCA SMITH &amp; JASMINE PARRIS **</t>
  </si>
  <si>
    <t>SOPHIE O'CONNOR &amp; PAIGE HERRIT</t>
  </si>
  <si>
    <t>EMMA DICKSON &amp; LAUREN CORBETT</t>
  </si>
  <si>
    <t>CATLIN STEWARD &amp; BROOKE RANSOME</t>
  </si>
  <si>
    <t>EMILY STOREY &amp; HOLLIE MCARDLE</t>
  </si>
  <si>
    <t>ROBYN SIMMS &amp; FRANCESCA GOODING</t>
  </si>
  <si>
    <t>EVA SCHOLTON, MADISON BIDWELL &amp; OLIVIA KIRCHIN</t>
  </si>
  <si>
    <t>MAE LEVER &amp; LAURA WELSH</t>
  </si>
  <si>
    <t>ZOE WATKINS, TESS POLE &amp; SURANNE SPOKES</t>
  </si>
  <si>
    <t>ELLIE SMITH &amp; EMMA FORD-BAILEY</t>
  </si>
  <si>
    <t>LUCY STONE &amp; LUCY COLLIER</t>
  </si>
  <si>
    <t>SARA HERRERA BARTLETT &amp; ANNAMARIE BAKER LOPES</t>
  </si>
  <si>
    <t>AIMEE NAVESEY, AVA CHESTER &amp; ELLA WALMSLEY</t>
  </si>
  <si>
    <t>LAYLA OWEN, BETH GILES &amp; CASIE BURFORD</t>
  </si>
  <si>
    <t>KENDRE NEL, CHLOE FARBROTHER &amp; AMELIA-MAY JARVIS</t>
  </si>
  <si>
    <t xml:space="preserve">CHARLOTTE HODGSON, PIPPA MUNNOCH &amp; JESSIE HUTCHINSON </t>
  </si>
  <si>
    <t>SARAH FRISS, SOPHIA MONCHAR &amp; LUCY TAYLOR</t>
  </si>
  <si>
    <t>TIANA MCCLURG, ELLISE KING &amp; BEA WARD**</t>
  </si>
  <si>
    <t>ANNA TAPPER,BETHANIE MUSTCHIN &amp; ELEKTRA LANGER**</t>
  </si>
  <si>
    <t>MEGAN READ, DAISY WESTON &amp; LARA GOLD</t>
  </si>
  <si>
    <t>YANA RAISMAN, GRACE CRAWLEY &amp; JADA BECKFORD</t>
  </si>
  <si>
    <t xml:space="preserve">NIA DAVIES &amp; OLIVIA ROACH </t>
  </si>
  <si>
    <t>MILLIE GALE, OLIVIA ALDRICH &amp; DAISY HARVEY**</t>
  </si>
  <si>
    <t>TAYLER NAGLE &amp; ALANNA MELVILLE**</t>
  </si>
  <si>
    <t>LUCY BARKER, SOPHIE CLEMENTS &amp; KATIE KNOWLES**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</si>
</sst>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Verdana"/>
    </font>
    <font>
      <sz val="8"/>
      <name val="Verdana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u/>
      <sz val="10"/>
      <color theme="10"/>
      <name val="Verdana"/>
    </font>
    <font>
      <u/>
      <sz val="10"/>
      <color theme="11"/>
      <name val="Verdana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theme="4" tint="0.79998168889431442"/>
      </patternFill>
    </fill>
    <fill>
      <patternFill patternType="lightUp">
        <bgColor theme="6" tint="0.79998168889431442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quotePrefix="1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  <protection hidden="1"/>
    </xf>
    <xf numFmtId="2" fontId="2" fillId="0" borderId="1" xfId="0" applyNumberFormat="1" applyFont="1" applyFill="1" applyBorder="1" applyAlignment="1" applyProtection="1">
      <alignment horizontal="center" vertical="center"/>
      <protection locked="0" hidden="1"/>
    </xf>
    <xf numFmtId="2" fontId="2" fillId="3" borderId="1" xfId="0" applyNumberFormat="1" applyFont="1" applyFill="1" applyBorder="1" applyAlignment="1" applyProtection="1">
      <alignment horizontal="center" vertical="center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horizontal="center" vertical="center"/>
      <protection locked="0" hidden="1"/>
    </xf>
    <xf numFmtId="164" fontId="4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1" fontId="2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2" fontId="2" fillId="6" borderId="1" xfId="0" applyNumberFormat="1" applyFont="1" applyFill="1" applyBorder="1" applyAlignment="1">
      <alignment horizontal="center" vertical="center"/>
    </xf>
    <xf numFmtId="2" fontId="2" fillId="6" borderId="1" xfId="0" quotePrefix="1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 applyProtection="1">
      <alignment horizontal="center" vertical="center"/>
      <protection hidden="1"/>
    </xf>
    <xf numFmtId="2" fontId="2" fillId="5" borderId="1" xfId="0" applyNumberFormat="1" applyFont="1" applyFill="1" applyBorder="1" applyAlignment="1" applyProtection="1">
      <alignment horizontal="center" vertical="center"/>
      <protection locked="0" hidden="1"/>
    </xf>
    <xf numFmtId="2" fontId="2" fillId="7" borderId="1" xfId="0" applyNumberFormat="1" applyFont="1" applyFill="1" applyBorder="1" applyAlignment="1" applyProtection="1">
      <alignment horizontal="center" vertical="center"/>
      <protection hidden="1"/>
    </xf>
    <xf numFmtId="2" fontId="4" fillId="7" borderId="1" xfId="0" applyNumberFormat="1" applyFont="1" applyFill="1" applyBorder="1" applyAlignment="1" applyProtection="1">
      <alignment horizontal="center" vertical="center"/>
      <protection hidden="1"/>
    </xf>
    <xf numFmtId="2" fontId="4" fillId="5" borderId="1" xfId="0" applyNumberFormat="1" applyFont="1" applyFill="1" applyBorder="1" applyAlignment="1" applyProtection="1">
      <alignment horizontal="center" vertical="center"/>
      <protection locked="0" hidden="1"/>
    </xf>
    <xf numFmtId="164" fontId="4" fillId="5" borderId="1" xfId="0" applyNumberFormat="1" applyFont="1" applyFill="1" applyBorder="1" applyAlignment="1" applyProtection="1">
      <alignment horizontal="center" vertical="center"/>
      <protection hidden="1"/>
    </xf>
    <xf numFmtId="0" fontId="1" fillId="8" borderId="1" xfId="0" applyFont="1" applyFill="1" applyBorder="1" applyAlignment="1" applyProtection="1">
      <alignment horizontal="center" vertical="center"/>
    </xf>
    <xf numFmtId="2" fontId="2" fillId="8" borderId="1" xfId="0" applyNumberFormat="1" applyFont="1" applyFill="1" applyBorder="1" applyAlignment="1" applyProtection="1">
      <alignment horizontal="center" vertical="center"/>
      <protection locked="0"/>
    </xf>
    <xf numFmtId="2" fontId="2" fillId="8" borderId="1" xfId="0" applyNumberFormat="1" applyFont="1" applyFill="1" applyBorder="1" applyAlignment="1" applyProtection="1">
      <alignment horizontal="center" vertical="center"/>
      <protection locked="0" hidden="1"/>
    </xf>
    <xf numFmtId="2" fontId="4" fillId="8" borderId="1" xfId="0" applyNumberFormat="1" applyFont="1" applyFill="1" applyBorder="1" applyAlignment="1" applyProtection="1">
      <alignment horizontal="center" vertical="center"/>
      <protection locked="0" hidden="1"/>
    </xf>
    <xf numFmtId="164" fontId="4" fillId="8" borderId="1" xfId="0" applyNumberFormat="1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164" fontId="2" fillId="8" borderId="1" xfId="0" applyNumberFormat="1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hidden="1"/>
    </xf>
  </cellXfs>
  <cellStyles count="1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Normal" xfId="0" builtinId="0"/>
  </cellStyles>
  <dxfs count="6"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6"/>
  <sheetViews>
    <sheetView tabSelected="1" topLeftCell="A190" zoomScaleNormal="100" workbookViewId="0">
      <selection activeCell="Z202" sqref="Z202"/>
    </sheetView>
  </sheetViews>
  <sheetFormatPr defaultColWidth="11" defaultRowHeight="12.75" x14ac:dyDescent="0.2"/>
  <cols>
    <col min="1" max="1" width="6.125" style="1" customWidth="1"/>
    <col min="2" max="2" width="53.75" style="1" bestFit="1" customWidth="1"/>
    <col min="3" max="3" width="9.125" style="1" customWidth="1"/>
    <col min="4" max="4" width="2.375" style="1" customWidth="1"/>
    <col min="5" max="8" width="6.875" style="1" hidden="1" customWidth="1"/>
    <col min="9" max="9" width="7.125" style="2" hidden="1" customWidth="1"/>
    <col min="10" max="10" width="6.375" style="2" hidden="1" customWidth="1"/>
    <col min="11" max="11" width="7.375" style="2" hidden="1" customWidth="1"/>
    <col min="12" max="12" width="5.125" style="2" hidden="1" customWidth="1"/>
    <col min="13" max="13" width="8.125" style="5" customWidth="1"/>
    <col min="14" max="17" width="6.875" style="6" hidden="1" customWidth="1"/>
    <col min="18" max="18" width="7.125" style="7" hidden="1" customWidth="1"/>
    <col min="19" max="19" width="5.875" style="7" hidden="1" customWidth="1"/>
    <col min="20" max="20" width="4.625" style="7" hidden="1" customWidth="1"/>
    <col min="21" max="21" width="6.125" style="7" hidden="1" customWidth="1"/>
    <col min="22" max="22" width="8.125" style="7" customWidth="1"/>
    <col min="23" max="24" width="7.375" style="6" customWidth="1"/>
    <col min="25" max="26" width="8.125" style="6" customWidth="1"/>
    <col min="27" max="27" width="8.125" customWidth="1"/>
  </cols>
  <sheetData>
    <row r="1" spans="1:26" ht="19.5" customHeight="1" x14ac:dyDescent="0.2">
      <c r="A1" s="3"/>
      <c r="B1" s="4" t="s">
        <v>25</v>
      </c>
      <c r="C1" s="3"/>
      <c r="D1" s="19" t="s">
        <v>19</v>
      </c>
      <c r="E1" s="20" t="s">
        <v>12</v>
      </c>
      <c r="F1" s="20" t="s">
        <v>13</v>
      </c>
      <c r="G1" s="20" t="s">
        <v>14</v>
      </c>
      <c r="H1" s="20" t="s">
        <v>15</v>
      </c>
      <c r="I1" s="20" t="s">
        <v>6</v>
      </c>
      <c r="J1" s="20" t="s">
        <v>7</v>
      </c>
      <c r="K1" s="21" t="s">
        <v>0</v>
      </c>
      <c r="L1" s="20" t="s">
        <v>1</v>
      </c>
      <c r="M1" s="22" t="s">
        <v>16</v>
      </c>
      <c r="N1" s="23" t="s">
        <v>2</v>
      </c>
      <c r="O1" s="23" t="s">
        <v>3</v>
      </c>
      <c r="P1" s="23" t="s">
        <v>4</v>
      </c>
      <c r="Q1" s="23" t="s">
        <v>5</v>
      </c>
      <c r="R1" s="23" t="s">
        <v>6</v>
      </c>
      <c r="S1" s="23" t="s">
        <v>8</v>
      </c>
      <c r="T1" s="23" t="s">
        <v>0</v>
      </c>
      <c r="U1" s="23" t="s">
        <v>9</v>
      </c>
      <c r="V1" s="22" t="s">
        <v>17</v>
      </c>
      <c r="W1" s="23" t="s">
        <v>20</v>
      </c>
      <c r="X1" s="23" t="s">
        <v>21</v>
      </c>
      <c r="Y1" s="22" t="s">
        <v>11</v>
      </c>
      <c r="Z1" s="24" t="s">
        <v>10</v>
      </c>
    </row>
    <row r="2" spans="1:26" ht="18.75" customHeight="1" x14ac:dyDescent="0.2">
      <c r="A2" s="26">
        <v>10</v>
      </c>
      <c r="B2" s="32" t="s">
        <v>321</v>
      </c>
      <c r="C2" s="33" t="s">
        <v>271</v>
      </c>
      <c r="D2" s="8" t="s">
        <v>18</v>
      </c>
      <c r="E2" s="9">
        <v>8.6</v>
      </c>
      <c r="F2" s="9">
        <v>9.1999999999999993</v>
      </c>
      <c r="G2" s="9">
        <v>8.8000000000000007</v>
      </c>
      <c r="H2" s="9">
        <v>8.8000000000000007</v>
      </c>
      <c r="I2" s="10">
        <f t="shared" ref="I2:I13" si="0">COUNT(E2:H2)</f>
        <v>4</v>
      </c>
      <c r="J2" s="10">
        <f t="shared" ref="J2:J13" si="1">SUM(E2:H2)-(MAX(E2:H2)+MIN(E2:H2))</f>
        <v>17.600000000000001</v>
      </c>
      <c r="K2" s="10">
        <f t="shared" ref="K2:K13" si="2">(J2/(I2-2))</f>
        <v>8.8000000000000007</v>
      </c>
      <c r="L2" s="11">
        <f t="shared" ref="L2:L13" si="3">IF(I2&gt;0,SUM(E2:H2)/I2,0)</f>
        <v>8.85</v>
      </c>
      <c r="M2" s="12">
        <f t="shared" ref="M2:M13" si="4">IF(I2=4,K2,L2)</f>
        <v>8.8000000000000007</v>
      </c>
      <c r="N2" s="13">
        <v>8.3000000000000007</v>
      </c>
      <c r="O2" s="13">
        <v>8.1999999999999993</v>
      </c>
      <c r="P2" s="13">
        <v>8</v>
      </c>
      <c r="Q2" s="13">
        <v>8.4</v>
      </c>
      <c r="R2" s="14">
        <f t="shared" ref="R2:R13" si="5">COUNT(N2:Q2)</f>
        <v>4</v>
      </c>
      <c r="S2" s="14">
        <f t="shared" ref="S2:S13" si="6">SUM(N2:Q2)-(MAX(N2:Q2)+MIN(N2:Q2))</f>
        <v>16.5</v>
      </c>
      <c r="T2" s="14">
        <f t="shared" ref="T2:T13" si="7">S2/(R2-2)</f>
        <v>8.25</v>
      </c>
      <c r="U2" s="14">
        <f t="shared" ref="U2:U13" si="8">IF(R2&gt;0,SUM(N2:Q2)/R2,0)</f>
        <v>8.2249999999999996</v>
      </c>
      <c r="V2" s="15">
        <f t="shared" ref="V2:V13" si="9">IF(R2=4,T2,U2)</f>
        <v>8.25</v>
      </c>
      <c r="W2" s="16">
        <v>9.9700000000000006</v>
      </c>
      <c r="X2" s="16"/>
      <c r="Y2" s="17">
        <f t="shared" ref="Y2:Y13" si="10">SUM(M2+V2+W2-X2)</f>
        <v>27.020000000000003</v>
      </c>
      <c r="Z2" s="27">
        <f t="shared" ref="Z2:Z13" si="11">IF(Y2&gt;0,RANK(Y2,$Y$2:$Y$13,0),0)</f>
        <v>1</v>
      </c>
    </row>
    <row r="3" spans="1:26" ht="18.75" customHeight="1" x14ac:dyDescent="0.2">
      <c r="A3" s="39">
        <v>7</v>
      </c>
      <c r="B3" s="37" t="s">
        <v>68</v>
      </c>
      <c r="C3" s="36" t="s">
        <v>69</v>
      </c>
      <c r="D3" s="8" t="s">
        <v>18</v>
      </c>
      <c r="E3" s="9">
        <v>8.8000000000000007</v>
      </c>
      <c r="F3" s="9">
        <v>8.8000000000000007</v>
      </c>
      <c r="G3" s="9">
        <v>8.6</v>
      </c>
      <c r="H3" s="9">
        <v>8.3000000000000007</v>
      </c>
      <c r="I3" s="10">
        <f t="shared" si="0"/>
        <v>4</v>
      </c>
      <c r="J3" s="10">
        <f t="shared" si="1"/>
        <v>17.399999999999999</v>
      </c>
      <c r="K3" s="10">
        <f t="shared" si="2"/>
        <v>8.6999999999999993</v>
      </c>
      <c r="L3" s="11">
        <f t="shared" si="3"/>
        <v>8.625</v>
      </c>
      <c r="M3" s="12">
        <f t="shared" si="4"/>
        <v>8.6999999999999993</v>
      </c>
      <c r="N3" s="13">
        <v>8</v>
      </c>
      <c r="O3" s="13">
        <v>8.5</v>
      </c>
      <c r="P3" s="13">
        <v>7.8</v>
      </c>
      <c r="Q3" s="13">
        <v>8.5</v>
      </c>
      <c r="R3" s="14">
        <f t="shared" si="5"/>
        <v>4</v>
      </c>
      <c r="S3" s="14">
        <f t="shared" si="6"/>
        <v>16.499999999999996</v>
      </c>
      <c r="T3" s="14">
        <f t="shared" si="7"/>
        <v>8.2499999999999982</v>
      </c>
      <c r="U3" s="14">
        <f t="shared" si="8"/>
        <v>8.1999999999999993</v>
      </c>
      <c r="V3" s="15">
        <f t="shared" si="9"/>
        <v>8.2499999999999982</v>
      </c>
      <c r="W3" s="16">
        <v>9.91</v>
      </c>
      <c r="X3" s="16"/>
      <c r="Y3" s="17">
        <f t="shared" si="10"/>
        <v>26.859999999999996</v>
      </c>
      <c r="Z3" s="71">
        <f t="shared" si="11"/>
        <v>2</v>
      </c>
    </row>
    <row r="4" spans="1:26" ht="18.75" customHeight="1" x14ac:dyDescent="0.2">
      <c r="A4" s="39">
        <v>2</v>
      </c>
      <c r="B4" s="32" t="s">
        <v>197</v>
      </c>
      <c r="C4" s="33" t="s">
        <v>76</v>
      </c>
      <c r="D4" s="8" t="s">
        <v>18</v>
      </c>
      <c r="E4" s="9">
        <v>8.6</v>
      </c>
      <c r="F4" s="9">
        <v>8.6</v>
      </c>
      <c r="G4" s="9">
        <v>8.3000000000000007</v>
      </c>
      <c r="H4" s="9">
        <v>8.1999999999999993</v>
      </c>
      <c r="I4" s="10">
        <f t="shared" si="0"/>
        <v>4</v>
      </c>
      <c r="J4" s="10">
        <f t="shared" si="1"/>
        <v>16.900000000000006</v>
      </c>
      <c r="K4" s="10">
        <f t="shared" si="2"/>
        <v>8.4500000000000028</v>
      </c>
      <c r="L4" s="11">
        <f t="shared" si="3"/>
        <v>8.4250000000000007</v>
      </c>
      <c r="M4" s="12">
        <f t="shared" si="4"/>
        <v>8.4500000000000028</v>
      </c>
      <c r="N4" s="13">
        <v>8.1999999999999993</v>
      </c>
      <c r="O4" s="13">
        <v>8.5</v>
      </c>
      <c r="P4" s="13">
        <v>7.9</v>
      </c>
      <c r="Q4" s="13">
        <v>8.1999999999999993</v>
      </c>
      <c r="R4" s="14">
        <f t="shared" si="5"/>
        <v>4</v>
      </c>
      <c r="S4" s="14">
        <f t="shared" si="6"/>
        <v>16.399999999999999</v>
      </c>
      <c r="T4" s="14">
        <f t="shared" si="7"/>
        <v>8.1999999999999993</v>
      </c>
      <c r="U4" s="14">
        <f t="shared" si="8"/>
        <v>8.1999999999999993</v>
      </c>
      <c r="V4" s="15">
        <f t="shared" si="9"/>
        <v>8.1999999999999993</v>
      </c>
      <c r="W4" s="16">
        <v>9.9700000000000006</v>
      </c>
      <c r="X4" s="16"/>
      <c r="Y4" s="17">
        <f t="shared" si="10"/>
        <v>26.620000000000005</v>
      </c>
      <c r="Z4" s="71">
        <f t="shared" si="11"/>
        <v>3</v>
      </c>
    </row>
    <row r="5" spans="1:26" ht="18.75" customHeight="1" x14ac:dyDescent="0.2">
      <c r="A5" s="39">
        <v>3</v>
      </c>
      <c r="B5" s="32" t="s">
        <v>317</v>
      </c>
      <c r="C5" s="33" t="s">
        <v>56</v>
      </c>
      <c r="D5" s="8" t="s">
        <v>18</v>
      </c>
      <c r="E5" s="9">
        <v>8.3000000000000007</v>
      </c>
      <c r="F5" s="9">
        <v>8.6</v>
      </c>
      <c r="G5" s="9">
        <v>8.1</v>
      </c>
      <c r="H5" s="9">
        <v>8.1999999999999993</v>
      </c>
      <c r="I5" s="10">
        <f t="shared" si="0"/>
        <v>4</v>
      </c>
      <c r="J5" s="10">
        <f t="shared" si="1"/>
        <v>16.500000000000004</v>
      </c>
      <c r="K5" s="10">
        <f t="shared" si="2"/>
        <v>8.2500000000000018</v>
      </c>
      <c r="L5" s="11">
        <f t="shared" si="3"/>
        <v>8.3000000000000007</v>
      </c>
      <c r="M5" s="12">
        <f t="shared" si="4"/>
        <v>8.2500000000000018</v>
      </c>
      <c r="N5" s="13">
        <v>8</v>
      </c>
      <c r="O5" s="13">
        <v>8.3000000000000007</v>
      </c>
      <c r="P5" s="13">
        <v>7.9</v>
      </c>
      <c r="Q5" s="13">
        <v>8.4</v>
      </c>
      <c r="R5" s="14">
        <f t="shared" si="5"/>
        <v>4</v>
      </c>
      <c r="S5" s="14">
        <f t="shared" si="6"/>
        <v>16.3</v>
      </c>
      <c r="T5" s="14">
        <f t="shared" si="7"/>
        <v>8.15</v>
      </c>
      <c r="U5" s="14">
        <f t="shared" si="8"/>
        <v>8.15</v>
      </c>
      <c r="V5" s="15">
        <f t="shared" si="9"/>
        <v>8.15</v>
      </c>
      <c r="W5" s="16">
        <v>9.91</v>
      </c>
      <c r="X5" s="16"/>
      <c r="Y5" s="17">
        <f t="shared" si="10"/>
        <v>26.310000000000002</v>
      </c>
      <c r="Z5" s="71">
        <f t="shared" si="11"/>
        <v>4</v>
      </c>
    </row>
    <row r="6" spans="1:26" ht="18.75" customHeight="1" x14ac:dyDescent="0.2">
      <c r="A6" s="39">
        <v>1</v>
      </c>
      <c r="B6" s="32" t="s">
        <v>94</v>
      </c>
      <c r="C6" s="33" t="s">
        <v>95</v>
      </c>
      <c r="D6" s="8" t="s">
        <v>18</v>
      </c>
      <c r="E6" s="9">
        <v>8.8000000000000007</v>
      </c>
      <c r="F6" s="9">
        <v>8.4</v>
      </c>
      <c r="G6" s="9">
        <v>8.1</v>
      </c>
      <c r="H6" s="9">
        <v>8.1</v>
      </c>
      <c r="I6" s="10">
        <f t="shared" si="0"/>
        <v>4</v>
      </c>
      <c r="J6" s="10">
        <f t="shared" si="1"/>
        <v>16.500000000000007</v>
      </c>
      <c r="K6" s="10">
        <f t="shared" si="2"/>
        <v>8.2500000000000036</v>
      </c>
      <c r="L6" s="11">
        <f t="shared" si="3"/>
        <v>8.3500000000000014</v>
      </c>
      <c r="M6" s="12">
        <f t="shared" si="4"/>
        <v>8.2500000000000036</v>
      </c>
      <c r="N6" s="13">
        <v>8</v>
      </c>
      <c r="O6" s="13">
        <v>8.4</v>
      </c>
      <c r="P6" s="13">
        <v>8.1</v>
      </c>
      <c r="Q6" s="13">
        <v>8</v>
      </c>
      <c r="R6" s="14">
        <f t="shared" si="5"/>
        <v>4</v>
      </c>
      <c r="S6" s="14">
        <f t="shared" si="6"/>
        <v>16.100000000000001</v>
      </c>
      <c r="T6" s="14">
        <f t="shared" si="7"/>
        <v>8.0500000000000007</v>
      </c>
      <c r="U6" s="14">
        <f t="shared" si="8"/>
        <v>8.125</v>
      </c>
      <c r="V6" s="15">
        <f t="shared" si="9"/>
        <v>8.0500000000000007</v>
      </c>
      <c r="W6" s="16">
        <v>10</v>
      </c>
      <c r="X6" s="16"/>
      <c r="Y6" s="17">
        <f t="shared" si="10"/>
        <v>26.300000000000004</v>
      </c>
      <c r="Z6" s="71">
        <f t="shared" si="11"/>
        <v>5</v>
      </c>
    </row>
    <row r="7" spans="1:26" ht="18.75" customHeight="1" x14ac:dyDescent="0.2">
      <c r="A7" s="39">
        <v>6</v>
      </c>
      <c r="B7" s="32" t="s">
        <v>92</v>
      </c>
      <c r="C7" s="33" t="s">
        <v>95</v>
      </c>
      <c r="D7" s="8" t="s">
        <v>18</v>
      </c>
      <c r="E7" s="9">
        <v>8</v>
      </c>
      <c r="F7" s="9">
        <v>8.1999999999999993</v>
      </c>
      <c r="G7" s="9">
        <v>8.1999999999999993</v>
      </c>
      <c r="H7" s="9">
        <v>8.1</v>
      </c>
      <c r="I7" s="10">
        <f t="shared" si="0"/>
        <v>4</v>
      </c>
      <c r="J7" s="10">
        <f t="shared" si="1"/>
        <v>16.3</v>
      </c>
      <c r="K7" s="10">
        <f t="shared" si="2"/>
        <v>8.15</v>
      </c>
      <c r="L7" s="11">
        <f t="shared" si="3"/>
        <v>8.125</v>
      </c>
      <c r="M7" s="12">
        <f t="shared" si="4"/>
        <v>8.15</v>
      </c>
      <c r="N7" s="13">
        <v>8</v>
      </c>
      <c r="O7" s="13">
        <v>8</v>
      </c>
      <c r="P7" s="13">
        <v>8</v>
      </c>
      <c r="Q7" s="13">
        <v>8</v>
      </c>
      <c r="R7" s="14">
        <f t="shared" si="5"/>
        <v>4</v>
      </c>
      <c r="S7" s="14">
        <f t="shared" si="6"/>
        <v>16</v>
      </c>
      <c r="T7" s="14">
        <f t="shared" si="7"/>
        <v>8</v>
      </c>
      <c r="U7" s="14">
        <f t="shared" si="8"/>
        <v>8</v>
      </c>
      <c r="V7" s="15">
        <f t="shared" si="9"/>
        <v>8</v>
      </c>
      <c r="W7" s="16">
        <v>10</v>
      </c>
      <c r="X7" s="16"/>
      <c r="Y7" s="17">
        <f t="shared" si="10"/>
        <v>26.15</v>
      </c>
      <c r="Z7" s="71">
        <f t="shared" si="11"/>
        <v>6</v>
      </c>
    </row>
    <row r="8" spans="1:26" ht="18.75" customHeight="1" x14ac:dyDescent="0.2">
      <c r="A8" s="39">
        <v>12</v>
      </c>
      <c r="B8" s="32" t="s">
        <v>93</v>
      </c>
      <c r="C8" s="33" t="s">
        <v>95</v>
      </c>
      <c r="D8" s="8" t="s">
        <v>18</v>
      </c>
      <c r="E8" s="9">
        <v>8.1999999999999993</v>
      </c>
      <c r="F8" s="9">
        <v>7.7</v>
      </c>
      <c r="G8" s="9">
        <v>8.1999999999999993</v>
      </c>
      <c r="H8" s="9">
        <v>8.4</v>
      </c>
      <c r="I8" s="10">
        <f t="shared" si="0"/>
        <v>4</v>
      </c>
      <c r="J8" s="10">
        <f t="shared" si="1"/>
        <v>16.399999999999999</v>
      </c>
      <c r="K8" s="10">
        <f t="shared" si="2"/>
        <v>8.1999999999999993</v>
      </c>
      <c r="L8" s="11">
        <f t="shared" si="3"/>
        <v>8.125</v>
      </c>
      <c r="M8" s="12">
        <f t="shared" si="4"/>
        <v>8.1999999999999993</v>
      </c>
      <c r="N8" s="13">
        <v>8</v>
      </c>
      <c r="O8" s="13">
        <v>7.9</v>
      </c>
      <c r="P8" s="13">
        <v>7.9</v>
      </c>
      <c r="Q8" s="13">
        <v>8.5</v>
      </c>
      <c r="R8" s="14">
        <f t="shared" si="5"/>
        <v>4</v>
      </c>
      <c r="S8" s="14">
        <f t="shared" si="6"/>
        <v>15.899999999999999</v>
      </c>
      <c r="T8" s="14">
        <f t="shared" si="7"/>
        <v>7.9499999999999993</v>
      </c>
      <c r="U8" s="14">
        <f t="shared" si="8"/>
        <v>8.0749999999999993</v>
      </c>
      <c r="V8" s="15">
        <f t="shared" si="9"/>
        <v>7.9499999999999993</v>
      </c>
      <c r="W8" s="16">
        <v>10</v>
      </c>
      <c r="X8" s="16"/>
      <c r="Y8" s="17">
        <f t="shared" si="10"/>
        <v>26.15</v>
      </c>
      <c r="Z8" s="71">
        <f t="shared" si="11"/>
        <v>6</v>
      </c>
    </row>
    <row r="9" spans="1:26" ht="18.75" customHeight="1" x14ac:dyDescent="0.2">
      <c r="A9" s="39">
        <v>11</v>
      </c>
      <c r="B9" s="32" t="s">
        <v>191</v>
      </c>
      <c r="C9" s="33" t="s">
        <v>190</v>
      </c>
      <c r="D9" s="8" t="s">
        <v>18</v>
      </c>
      <c r="E9" s="9">
        <v>8</v>
      </c>
      <c r="F9" s="9">
        <v>8.3000000000000007</v>
      </c>
      <c r="G9" s="9">
        <v>8.5</v>
      </c>
      <c r="H9" s="9">
        <v>8.1999999999999993</v>
      </c>
      <c r="I9" s="10">
        <f t="shared" si="0"/>
        <v>4</v>
      </c>
      <c r="J9" s="10">
        <f t="shared" si="1"/>
        <v>16.5</v>
      </c>
      <c r="K9" s="10">
        <f t="shared" si="2"/>
        <v>8.25</v>
      </c>
      <c r="L9" s="11">
        <f t="shared" si="3"/>
        <v>8.25</v>
      </c>
      <c r="M9" s="12">
        <f t="shared" si="4"/>
        <v>8.25</v>
      </c>
      <c r="N9" s="13">
        <v>8.1999999999999993</v>
      </c>
      <c r="O9" s="13">
        <v>8.1999999999999993</v>
      </c>
      <c r="P9" s="13">
        <v>8.1</v>
      </c>
      <c r="Q9" s="13">
        <v>8.6</v>
      </c>
      <c r="R9" s="14">
        <f t="shared" si="5"/>
        <v>4</v>
      </c>
      <c r="S9" s="14">
        <f t="shared" si="6"/>
        <v>16.400000000000002</v>
      </c>
      <c r="T9" s="14">
        <f t="shared" si="7"/>
        <v>8.2000000000000011</v>
      </c>
      <c r="U9" s="14">
        <f t="shared" si="8"/>
        <v>8.2750000000000004</v>
      </c>
      <c r="V9" s="15">
        <f t="shared" si="9"/>
        <v>8.2000000000000011</v>
      </c>
      <c r="W9" s="16">
        <v>9.74</v>
      </c>
      <c r="X9" s="16">
        <v>0.1</v>
      </c>
      <c r="Y9" s="17">
        <f t="shared" si="10"/>
        <v>26.090000000000003</v>
      </c>
      <c r="Z9" s="71">
        <f t="shared" si="11"/>
        <v>8</v>
      </c>
    </row>
    <row r="10" spans="1:26" ht="18.75" customHeight="1" x14ac:dyDescent="0.2">
      <c r="A10" s="39">
        <v>5</v>
      </c>
      <c r="B10" s="41" t="s">
        <v>152</v>
      </c>
      <c r="C10" s="40" t="s">
        <v>153</v>
      </c>
      <c r="D10" s="8" t="s">
        <v>18</v>
      </c>
      <c r="E10" s="9">
        <v>7.2</v>
      </c>
      <c r="F10" s="9">
        <v>7.7</v>
      </c>
      <c r="G10" s="9">
        <v>7.9</v>
      </c>
      <c r="H10" s="9">
        <v>7.7</v>
      </c>
      <c r="I10" s="10">
        <f t="shared" si="0"/>
        <v>4</v>
      </c>
      <c r="J10" s="10">
        <f t="shared" si="1"/>
        <v>15.399999999999999</v>
      </c>
      <c r="K10" s="10">
        <f t="shared" si="2"/>
        <v>7.6999999999999993</v>
      </c>
      <c r="L10" s="11">
        <f t="shared" si="3"/>
        <v>7.625</v>
      </c>
      <c r="M10" s="12">
        <f t="shared" si="4"/>
        <v>7.6999999999999993</v>
      </c>
      <c r="N10" s="13">
        <v>7.9</v>
      </c>
      <c r="O10" s="13">
        <v>8.3000000000000007</v>
      </c>
      <c r="P10" s="13">
        <v>7.8</v>
      </c>
      <c r="Q10" s="13">
        <v>7.9</v>
      </c>
      <c r="R10" s="14">
        <f t="shared" si="5"/>
        <v>4</v>
      </c>
      <c r="S10" s="14">
        <f t="shared" si="6"/>
        <v>15.800000000000004</v>
      </c>
      <c r="T10" s="14">
        <f t="shared" si="7"/>
        <v>7.9000000000000021</v>
      </c>
      <c r="U10" s="14">
        <f t="shared" si="8"/>
        <v>7.9750000000000014</v>
      </c>
      <c r="V10" s="15">
        <f t="shared" si="9"/>
        <v>7.9000000000000021</v>
      </c>
      <c r="W10" s="16">
        <v>9.94</v>
      </c>
      <c r="X10" s="16"/>
      <c r="Y10" s="17">
        <f t="shared" si="10"/>
        <v>25.54</v>
      </c>
      <c r="Z10" s="71">
        <f t="shared" si="11"/>
        <v>9</v>
      </c>
    </row>
    <row r="11" spans="1:26" ht="18.75" customHeight="1" x14ac:dyDescent="0.2">
      <c r="A11" s="39">
        <v>8</v>
      </c>
      <c r="B11" s="32" t="s">
        <v>149</v>
      </c>
      <c r="C11" s="33" t="s">
        <v>153</v>
      </c>
      <c r="D11" s="8" t="s">
        <v>18</v>
      </c>
      <c r="E11" s="9">
        <v>7.6</v>
      </c>
      <c r="F11" s="9">
        <v>7.5</v>
      </c>
      <c r="G11" s="9">
        <v>8.1999999999999993</v>
      </c>
      <c r="H11" s="9">
        <v>7.8</v>
      </c>
      <c r="I11" s="10">
        <f t="shared" si="0"/>
        <v>4</v>
      </c>
      <c r="J11" s="10">
        <f t="shared" si="1"/>
        <v>15.399999999999999</v>
      </c>
      <c r="K11" s="10">
        <f t="shared" si="2"/>
        <v>7.6999999999999993</v>
      </c>
      <c r="L11" s="11">
        <f t="shared" si="3"/>
        <v>7.7749999999999995</v>
      </c>
      <c r="M11" s="12">
        <f t="shared" si="4"/>
        <v>7.6999999999999993</v>
      </c>
      <c r="N11" s="13">
        <v>7.8</v>
      </c>
      <c r="O11" s="13">
        <v>8.1999999999999993</v>
      </c>
      <c r="P11" s="13">
        <v>7.8</v>
      </c>
      <c r="Q11" s="13">
        <v>7.9</v>
      </c>
      <c r="R11" s="14">
        <f t="shared" si="5"/>
        <v>4</v>
      </c>
      <c r="S11" s="14">
        <f t="shared" si="6"/>
        <v>15.700000000000003</v>
      </c>
      <c r="T11" s="14">
        <f t="shared" si="7"/>
        <v>7.8500000000000014</v>
      </c>
      <c r="U11" s="14">
        <f t="shared" si="8"/>
        <v>7.9250000000000007</v>
      </c>
      <c r="V11" s="15">
        <f t="shared" si="9"/>
        <v>7.8500000000000014</v>
      </c>
      <c r="W11" s="16">
        <v>9.94</v>
      </c>
      <c r="X11" s="16"/>
      <c r="Y11" s="17">
        <f t="shared" si="10"/>
        <v>25.490000000000002</v>
      </c>
      <c r="Z11" s="71">
        <f t="shared" si="11"/>
        <v>10</v>
      </c>
    </row>
    <row r="12" spans="1:26" ht="18.75" customHeight="1" x14ac:dyDescent="0.2">
      <c r="A12" s="39">
        <v>4</v>
      </c>
      <c r="B12" s="32" t="s">
        <v>150</v>
      </c>
      <c r="C12" s="33" t="s">
        <v>153</v>
      </c>
      <c r="D12" s="8" t="s">
        <v>18</v>
      </c>
      <c r="E12" s="9">
        <v>6.9</v>
      </c>
      <c r="F12" s="9">
        <v>7.2</v>
      </c>
      <c r="G12" s="9">
        <v>7.9</v>
      </c>
      <c r="H12" s="9">
        <v>7.8</v>
      </c>
      <c r="I12" s="10">
        <f t="shared" si="0"/>
        <v>4</v>
      </c>
      <c r="J12" s="10">
        <f t="shared" si="1"/>
        <v>15</v>
      </c>
      <c r="K12" s="10">
        <f t="shared" si="2"/>
        <v>7.5</v>
      </c>
      <c r="L12" s="11">
        <f t="shared" si="3"/>
        <v>7.45</v>
      </c>
      <c r="M12" s="12">
        <f t="shared" si="4"/>
        <v>7.5</v>
      </c>
      <c r="N12" s="13">
        <v>7.8</v>
      </c>
      <c r="O12" s="13">
        <v>8.1</v>
      </c>
      <c r="P12" s="13">
        <v>7.8</v>
      </c>
      <c r="Q12" s="13">
        <v>7.9</v>
      </c>
      <c r="R12" s="14">
        <f t="shared" si="5"/>
        <v>4</v>
      </c>
      <c r="S12" s="14">
        <f t="shared" si="6"/>
        <v>15.700000000000003</v>
      </c>
      <c r="T12" s="14">
        <f t="shared" si="7"/>
        <v>7.8500000000000014</v>
      </c>
      <c r="U12" s="14">
        <f t="shared" si="8"/>
        <v>7.9</v>
      </c>
      <c r="V12" s="15">
        <f t="shared" si="9"/>
        <v>7.8500000000000014</v>
      </c>
      <c r="W12" s="16">
        <v>9.94</v>
      </c>
      <c r="X12" s="16"/>
      <c r="Y12" s="17">
        <f t="shared" si="10"/>
        <v>25.29</v>
      </c>
      <c r="Z12" s="71">
        <f t="shared" si="11"/>
        <v>11</v>
      </c>
    </row>
    <row r="13" spans="1:26" ht="18.75" customHeight="1" x14ac:dyDescent="0.2">
      <c r="A13" s="39">
        <v>9</v>
      </c>
      <c r="B13" s="32" t="s">
        <v>151</v>
      </c>
      <c r="C13" s="33" t="s">
        <v>153</v>
      </c>
      <c r="D13" s="8" t="s">
        <v>18</v>
      </c>
      <c r="E13" s="9">
        <v>7.1</v>
      </c>
      <c r="F13" s="9">
        <v>7.1</v>
      </c>
      <c r="G13" s="9">
        <v>7.5</v>
      </c>
      <c r="H13" s="9">
        <v>7.9</v>
      </c>
      <c r="I13" s="10">
        <f t="shared" si="0"/>
        <v>4</v>
      </c>
      <c r="J13" s="10">
        <f t="shared" si="1"/>
        <v>14.600000000000001</v>
      </c>
      <c r="K13" s="10">
        <f t="shared" si="2"/>
        <v>7.3000000000000007</v>
      </c>
      <c r="L13" s="11">
        <f t="shared" si="3"/>
        <v>7.4</v>
      </c>
      <c r="M13" s="12">
        <f t="shared" si="4"/>
        <v>7.3000000000000007</v>
      </c>
      <c r="N13" s="13">
        <v>7.9</v>
      </c>
      <c r="O13" s="13">
        <v>7.7</v>
      </c>
      <c r="P13" s="13">
        <v>7.8</v>
      </c>
      <c r="Q13" s="13">
        <v>7.8</v>
      </c>
      <c r="R13" s="14">
        <f t="shared" si="5"/>
        <v>4</v>
      </c>
      <c r="S13" s="14">
        <f t="shared" si="6"/>
        <v>15.600000000000001</v>
      </c>
      <c r="T13" s="14">
        <f t="shared" si="7"/>
        <v>7.8000000000000007</v>
      </c>
      <c r="U13" s="14">
        <f t="shared" si="8"/>
        <v>7.8000000000000007</v>
      </c>
      <c r="V13" s="15">
        <f t="shared" si="9"/>
        <v>7.8000000000000007</v>
      </c>
      <c r="W13" s="16">
        <v>9.94</v>
      </c>
      <c r="X13" s="16"/>
      <c r="Y13" s="17">
        <f t="shared" si="10"/>
        <v>25.04</v>
      </c>
      <c r="Z13" s="71">
        <f t="shared" si="11"/>
        <v>12</v>
      </c>
    </row>
    <row r="14" spans="1:26" ht="18.75" customHeight="1" x14ac:dyDescent="0.2">
      <c r="A14" s="35"/>
      <c r="B14" s="34" t="s">
        <v>26</v>
      </c>
      <c r="C14" s="35"/>
      <c r="D14" s="19" t="s">
        <v>19</v>
      </c>
      <c r="E14" s="20" t="s">
        <v>12</v>
      </c>
      <c r="F14" s="20" t="s">
        <v>13</v>
      </c>
      <c r="G14" s="20" t="s">
        <v>14</v>
      </c>
      <c r="H14" s="20" t="s">
        <v>15</v>
      </c>
      <c r="I14" s="20" t="s">
        <v>6</v>
      </c>
      <c r="J14" s="20" t="s">
        <v>7</v>
      </c>
      <c r="K14" s="21" t="s">
        <v>0</v>
      </c>
      <c r="L14" s="20" t="s">
        <v>1</v>
      </c>
      <c r="M14" s="22" t="s">
        <v>16</v>
      </c>
      <c r="N14" s="23" t="s">
        <v>2</v>
      </c>
      <c r="O14" s="23" t="s">
        <v>3</v>
      </c>
      <c r="P14" s="23" t="s">
        <v>4</v>
      </c>
      <c r="Q14" s="23" t="s">
        <v>5</v>
      </c>
      <c r="R14" s="23" t="s">
        <v>6</v>
      </c>
      <c r="S14" s="23" t="s">
        <v>8</v>
      </c>
      <c r="T14" s="23" t="s">
        <v>0</v>
      </c>
      <c r="U14" s="23" t="s">
        <v>9</v>
      </c>
      <c r="V14" s="22" t="s">
        <v>17</v>
      </c>
      <c r="W14" s="23" t="s">
        <v>20</v>
      </c>
      <c r="X14" s="23" t="s">
        <v>21</v>
      </c>
      <c r="Y14" s="22" t="s">
        <v>11</v>
      </c>
      <c r="Z14" s="24" t="s">
        <v>10</v>
      </c>
    </row>
    <row r="15" spans="1:26" ht="18.75" customHeight="1" x14ac:dyDescent="0.2">
      <c r="A15" s="39">
        <v>20</v>
      </c>
      <c r="B15" s="41" t="s">
        <v>171</v>
      </c>
      <c r="C15" s="33" t="s">
        <v>172</v>
      </c>
      <c r="D15" s="8" t="s">
        <v>18</v>
      </c>
      <c r="E15" s="9">
        <v>8.1999999999999993</v>
      </c>
      <c r="F15" s="9">
        <v>8.5</v>
      </c>
      <c r="G15" s="9">
        <v>8.8000000000000007</v>
      </c>
      <c r="H15" s="9">
        <v>7.9</v>
      </c>
      <c r="I15" s="10">
        <f>COUNT(E15:H15)</f>
        <v>4</v>
      </c>
      <c r="J15" s="10">
        <f>SUM(E15:H15)-(MAX(E15:H15)+MIN(E15:H15))</f>
        <v>16.699999999999996</v>
      </c>
      <c r="K15" s="10">
        <f>(J15/(I15-2))</f>
        <v>8.3499999999999979</v>
      </c>
      <c r="L15" s="11">
        <f>IF(I15&gt;0,SUM(E15:H15)/I15,0)</f>
        <v>8.35</v>
      </c>
      <c r="M15" s="12">
        <f>IF(I15=4,K15,L15)</f>
        <v>8.3499999999999979</v>
      </c>
      <c r="N15" s="13">
        <v>7.9</v>
      </c>
      <c r="O15" s="13">
        <v>7.9</v>
      </c>
      <c r="P15" s="13">
        <v>7.9</v>
      </c>
      <c r="Q15" s="13">
        <v>8.1</v>
      </c>
      <c r="R15" s="14">
        <f>COUNT(N15:Q15)</f>
        <v>4</v>
      </c>
      <c r="S15" s="14">
        <f>SUM(N15:Q15)-(MAX(N15:Q15)+MIN(N15:Q15))</f>
        <v>15.800000000000004</v>
      </c>
      <c r="T15" s="14">
        <f>S15/(R15-2)</f>
        <v>7.9000000000000021</v>
      </c>
      <c r="U15" s="14">
        <f>IF(R15&gt;0,SUM(N15:Q15)/R15,0)</f>
        <v>7.9500000000000011</v>
      </c>
      <c r="V15" s="15">
        <f>IF(R15=4,T15,U15)</f>
        <v>7.9000000000000021</v>
      </c>
      <c r="W15" s="16">
        <v>10</v>
      </c>
      <c r="X15" s="16"/>
      <c r="Y15" s="17">
        <f>SUM(M15+V15+W15-X15)</f>
        <v>26.25</v>
      </c>
      <c r="Z15" s="27">
        <f>IF(Y15&gt;0,RANK(Y15,$Y$15:$Y$17,0),0)</f>
        <v>1</v>
      </c>
    </row>
    <row r="16" spans="1:26" ht="18.75" customHeight="1" x14ac:dyDescent="0.2">
      <c r="A16" s="39">
        <v>22</v>
      </c>
      <c r="B16" s="81" t="s">
        <v>189</v>
      </c>
      <c r="C16" s="33" t="s">
        <v>190</v>
      </c>
      <c r="D16" s="8" t="s">
        <v>18</v>
      </c>
      <c r="E16" s="9">
        <v>7.7</v>
      </c>
      <c r="F16" s="9">
        <v>8</v>
      </c>
      <c r="G16" s="9">
        <v>8.3000000000000007</v>
      </c>
      <c r="H16" s="9">
        <v>8.5</v>
      </c>
      <c r="I16" s="10">
        <f>COUNT(E16:H16)</f>
        <v>4</v>
      </c>
      <c r="J16" s="10">
        <f>SUM(E16:H16)-(MAX(E16:H16)+MIN(E16:H16))</f>
        <v>16.3</v>
      </c>
      <c r="K16" s="10">
        <f>(J16/(I16-2))</f>
        <v>8.15</v>
      </c>
      <c r="L16" s="11">
        <f>IF(I16&gt;0,SUM(E16:H16)/I16,0)</f>
        <v>8.125</v>
      </c>
      <c r="M16" s="12">
        <f>IF(I16=4,K16,L16)</f>
        <v>8.15</v>
      </c>
      <c r="N16" s="13">
        <v>8.1</v>
      </c>
      <c r="O16" s="13">
        <v>8.1</v>
      </c>
      <c r="P16" s="13">
        <v>7.5</v>
      </c>
      <c r="Q16" s="13">
        <v>7.9</v>
      </c>
      <c r="R16" s="14">
        <f>COUNT(N16:Q16)</f>
        <v>4</v>
      </c>
      <c r="S16" s="14">
        <f>SUM(N16:Q16)-(MAX(N16:Q16)+MIN(N16:Q16))</f>
        <v>16</v>
      </c>
      <c r="T16" s="14">
        <f>S16/(R16-2)</f>
        <v>8</v>
      </c>
      <c r="U16" s="14">
        <f>IF(R16&gt;0,SUM(N16:Q16)/R16,0)</f>
        <v>7.9</v>
      </c>
      <c r="V16" s="15">
        <f>IF(R16=4,T16,U16)</f>
        <v>8</v>
      </c>
      <c r="W16" s="16">
        <v>9.91</v>
      </c>
      <c r="X16" s="16">
        <v>0.3</v>
      </c>
      <c r="Y16" s="17">
        <f>SUM(M16+V16+W16-X16)</f>
        <v>25.759999999999998</v>
      </c>
      <c r="Z16" s="27">
        <f>IF(Y16&gt;0,RANK(Y16,$Y$15:$Y$17,0),0)</f>
        <v>2</v>
      </c>
    </row>
    <row r="17" spans="1:26" ht="18.75" customHeight="1" x14ac:dyDescent="0.2">
      <c r="A17" s="39">
        <v>21</v>
      </c>
      <c r="B17" s="83" t="s">
        <v>198</v>
      </c>
      <c r="C17" s="33" t="s">
        <v>77</v>
      </c>
      <c r="D17" s="8" t="s">
        <v>18</v>
      </c>
      <c r="E17" s="9">
        <v>8.3000000000000007</v>
      </c>
      <c r="F17" s="9">
        <v>8.1999999999999993</v>
      </c>
      <c r="G17" s="9">
        <v>8.6</v>
      </c>
      <c r="H17" s="9">
        <v>8.4</v>
      </c>
      <c r="I17" s="10">
        <f>COUNT(E17:H17)</f>
        <v>4</v>
      </c>
      <c r="J17" s="10">
        <f>SUM(E17:H17)-(MAX(E17:H17)+MIN(E17:H17))</f>
        <v>16.700000000000003</v>
      </c>
      <c r="K17" s="10">
        <f>(J17/(I17-2))</f>
        <v>8.3500000000000014</v>
      </c>
      <c r="L17" s="11">
        <f>IF(I17&gt;0,SUM(E17:H17)/I17,0)</f>
        <v>8.375</v>
      </c>
      <c r="M17" s="12">
        <f>IF(I17=4,K17,L17)</f>
        <v>8.3500000000000014</v>
      </c>
      <c r="N17" s="13">
        <v>7.9</v>
      </c>
      <c r="O17" s="13">
        <v>8.1999999999999993</v>
      </c>
      <c r="P17" s="13">
        <v>7.8</v>
      </c>
      <c r="Q17" s="13">
        <v>8</v>
      </c>
      <c r="R17" s="14">
        <f>COUNT(N17:Q17)</f>
        <v>4</v>
      </c>
      <c r="S17" s="14">
        <f>SUM(N17:Q17)-(MAX(N17:Q17)+MIN(N17:Q17))</f>
        <v>15.900000000000002</v>
      </c>
      <c r="T17" s="14">
        <f>S17/(R17-2)</f>
        <v>7.9500000000000011</v>
      </c>
      <c r="U17" s="14">
        <f>IF(R17&gt;0,SUM(N17:Q17)/R17,0)</f>
        <v>7.9750000000000005</v>
      </c>
      <c r="V17" s="15">
        <f>IF(R17=4,T17,U17)</f>
        <v>7.9500000000000011</v>
      </c>
      <c r="W17" s="16">
        <v>10</v>
      </c>
      <c r="X17" s="16">
        <v>1</v>
      </c>
      <c r="Y17" s="17">
        <f>SUM(M17+V17+W17-X17)</f>
        <v>25.300000000000004</v>
      </c>
      <c r="Z17" s="27">
        <f>IF(Y17&gt;0,RANK(Y17,$Y$15:$Y$17,0),0)</f>
        <v>3</v>
      </c>
    </row>
    <row r="18" spans="1:26" ht="18.75" customHeight="1" x14ac:dyDescent="0.2">
      <c r="A18" s="35"/>
      <c r="B18" s="34" t="s">
        <v>27</v>
      </c>
      <c r="C18" s="35"/>
      <c r="D18" s="19" t="s">
        <v>19</v>
      </c>
      <c r="E18" s="20" t="s">
        <v>12</v>
      </c>
      <c r="F18" s="20" t="s">
        <v>13</v>
      </c>
      <c r="G18" s="20" t="s">
        <v>14</v>
      </c>
      <c r="H18" s="20" t="s">
        <v>15</v>
      </c>
      <c r="I18" s="20" t="s">
        <v>6</v>
      </c>
      <c r="J18" s="20" t="s">
        <v>7</v>
      </c>
      <c r="K18" s="21" t="s">
        <v>0</v>
      </c>
      <c r="L18" s="20" t="s">
        <v>1</v>
      </c>
      <c r="M18" s="22" t="s">
        <v>16</v>
      </c>
      <c r="N18" s="23" t="s">
        <v>2</v>
      </c>
      <c r="O18" s="23" t="s">
        <v>3</v>
      </c>
      <c r="P18" s="23" t="s">
        <v>4</v>
      </c>
      <c r="Q18" s="23" t="s">
        <v>5</v>
      </c>
      <c r="R18" s="23" t="s">
        <v>6</v>
      </c>
      <c r="S18" s="23" t="s">
        <v>8</v>
      </c>
      <c r="T18" s="23" t="s">
        <v>0</v>
      </c>
      <c r="U18" s="23" t="s">
        <v>9</v>
      </c>
      <c r="V18" s="22" t="s">
        <v>17</v>
      </c>
      <c r="W18" s="23" t="s">
        <v>20</v>
      </c>
      <c r="X18" s="23" t="s">
        <v>21</v>
      </c>
      <c r="Y18" s="22" t="s">
        <v>11</v>
      </c>
      <c r="Z18" s="24" t="s">
        <v>10</v>
      </c>
    </row>
    <row r="19" spans="1:26" ht="18.75" customHeight="1" x14ac:dyDescent="0.2">
      <c r="A19" s="39">
        <v>32</v>
      </c>
      <c r="B19" s="33" t="s">
        <v>270</v>
      </c>
      <c r="C19" s="33" t="s">
        <v>271</v>
      </c>
      <c r="D19" s="8" t="s">
        <v>18</v>
      </c>
      <c r="E19" s="9">
        <v>8</v>
      </c>
      <c r="F19" s="9">
        <v>8.5</v>
      </c>
      <c r="G19" s="9">
        <v>8.1999999999999993</v>
      </c>
      <c r="H19" s="9">
        <v>8.4</v>
      </c>
      <c r="I19" s="10">
        <f>COUNT(E19:H19)</f>
        <v>4</v>
      </c>
      <c r="J19" s="10">
        <f>SUM(E19:H19)-(MAX(E19:H19)+MIN(E19:H19))</f>
        <v>16.600000000000001</v>
      </c>
      <c r="K19" s="10">
        <f>(J19/(I19-2))</f>
        <v>8.3000000000000007</v>
      </c>
      <c r="L19" s="11">
        <f>IF(I19&gt;0,SUM(E19:H19)/I19,0)</f>
        <v>8.2750000000000004</v>
      </c>
      <c r="M19" s="12">
        <f>IF(I19=4,K19,L19)</f>
        <v>8.3000000000000007</v>
      </c>
      <c r="N19" s="13">
        <v>8.5</v>
      </c>
      <c r="O19" s="13">
        <v>8.4</v>
      </c>
      <c r="P19" s="13">
        <v>8.5</v>
      </c>
      <c r="Q19" s="13">
        <v>8.3000000000000007</v>
      </c>
      <c r="R19" s="14">
        <f>COUNT(N19:Q19)</f>
        <v>4</v>
      </c>
      <c r="S19" s="14">
        <f>SUM(N19:Q19)-(MAX(N19:Q19)+MIN(N19:Q19))</f>
        <v>16.900000000000002</v>
      </c>
      <c r="T19" s="14">
        <f>S19/(R19-2)</f>
        <v>8.4500000000000011</v>
      </c>
      <c r="U19" s="14">
        <f>IF(R19&gt;0,SUM(N19:Q19)/R19,0)</f>
        <v>8.4250000000000007</v>
      </c>
      <c r="V19" s="15">
        <f>IF(R19=4,T19,U19)</f>
        <v>8.4500000000000011</v>
      </c>
      <c r="W19" s="16">
        <v>9.9700000000000006</v>
      </c>
      <c r="X19" s="16">
        <v>0.3</v>
      </c>
      <c r="Y19" s="17">
        <f>SUM(M19+V19+W19-X19)</f>
        <v>26.419999999999998</v>
      </c>
      <c r="Z19" s="27">
        <f>IF(Y19&gt;0,RANK(Y19,$Y$19:$Y$21,0),0)</f>
        <v>1</v>
      </c>
    </row>
    <row r="20" spans="1:26" ht="18.75" customHeight="1" x14ac:dyDescent="0.2">
      <c r="A20" s="39">
        <v>30</v>
      </c>
      <c r="B20" s="83" t="s">
        <v>199</v>
      </c>
      <c r="C20" s="33" t="s">
        <v>77</v>
      </c>
      <c r="D20" s="8" t="s">
        <v>18</v>
      </c>
      <c r="E20" s="9">
        <v>8.1</v>
      </c>
      <c r="F20" s="9">
        <v>8.1999999999999993</v>
      </c>
      <c r="G20" s="9">
        <v>7.9</v>
      </c>
      <c r="H20" s="9">
        <v>7.9</v>
      </c>
      <c r="I20" s="10">
        <f>COUNT(E20:H20)</f>
        <v>4</v>
      </c>
      <c r="J20" s="10">
        <f>SUM(E20:H20)-(MAX(E20:H20)+MIN(E20:H20))</f>
        <v>15.999999999999993</v>
      </c>
      <c r="K20" s="10">
        <f>(J20/(I20-2))</f>
        <v>7.9999999999999964</v>
      </c>
      <c r="L20" s="11">
        <f>IF(I20&gt;0,SUM(E20:H20)/I20,0)</f>
        <v>8.0249999999999986</v>
      </c>
      <c r="M20" s="12">
        <f>IF(I20=4,K20,L20)</f>
        <v>7.9999999999999964</v>
      </c>
      <c r="N20" s="13">
        <v>8.1</v>
      </c>
      <c r="O20" s="13">
        <v>8.4</v>
      </c>
      <c r="P20" s="13">
        <v>8.1999999999999993</v>
      </c>
      <c r="Q20" s="13">
        <v>8.1</v>
      </c>
      <c r="R20" s="14">
        <f>COUNT(N20:Q20)</f>
        <v>4</v>
      </c>
      <c r="S20" s="14">
        <f>SUM(N20:Q20)-(MAX(N20:Q20)+MIN(N20:Q20))</f>
        <v>16.299999999999997</v>
      </c>
      <c r="T20" s="14">
        <f>S20/(R20-2)</f>
        <v>8.1499999999999986</v>
      </c>
      <c r="U20" s="14">
        <f>IF(R20&gt;0,SUM(N20:Q20)/R20,0)</f>
        <v>8.1999999999999993</v>
      </c>
      <c r="V20" s="15">
        <f>IF(R20=4,T20,U20)</f>
        <v>8.1499999999999986</v>
      </c>
      <c r="W20" s="16">
        <v>10</v>
      </c>
      <c r="X20" s="16">
        <v>0.3</v>
      </c>
      <c r="Y20" s="17">
        <f>SUM(M20+V20+W20-X20)</f>
        <v>25.849999999999994</v>
      </c>
      <c r="Z20" s="29">
        <f>IF(Y20&gt;0,RANK(Y20,$Y$19:$Y$21,0),0)</f>
        <v>2</v>
      </c>
    </row>
    <row r="21" spans="1:26" ht="18.75" customHeight="1" x14ac:dyDescent="0.2">
      <c r="A21" s="39">
        <v>31</v>
      </c>
      <c r="B21" s="81" t="s">
        <v>173</v>
      </c>
      <c r="C21" s="33" t="s">
        <v>172</v>
      </c>
      <c r="D21" s="8" t="s">
        <v>18</v>
      </c>
      <c r="E21" s="9">
        <v>8</v>
      </c>
      <c r="F21" s="9">
        <v>7.7</v>
      </c>
      <c r="G21" s="9">
        <v>7.8</v>
      </c>
      <c r="H21" s="9">
        <v>8.3000000000000007</v>
      </c>
      <c r="I21" s="10">
        <f>COUNT(E21:H21)</f>
        <v>4</v>
      </c>
      <c r="J21" s="10">
        <f>SUM(E21:H21)-(MAX(E21:H21)+MIN(E21:H21))</f>
        <v>15.8</v>
      </c>
      <c r="K21" s="10">
        <f>(J21/(I21-2))</f>
        <v>7.9</v>
      </c>
      <c r="L21" s="11">
        <f>IF(I21&gt;0,SUM(E21:H21)/I21,0)</f>
        <v>7.95</v>
      </c>
      <c r="M21" s="12">
        <f>IF(I21=4,K21,L21)</f>
        <v>7.9</v>
      </c>
      <c r="N21" s="13">
        <v>7.8</v>
      </c>
      <c r="O21" s="13">
        <v>7.8</v>
      </c>
      <c r="P21" s="13">
        <v>7.6</v>
      </c>
      <c r="Q21" s="13">
        <v>7.5</v>
      </c>
      <c r="R21" s="14">
        <f>COUNT(N21:Q21)</f>
        <v>4</v>
      </c>
      <c r="S21" s="14">
        <f>SUM(N21:Q21)-(MAX(N21:Q21)+MIN(N21:Q21))</f>
        <v>15.399999999999999</v>
      </c>
      <c r="T21" s="14">
        <f>S21/(R21-2)</f>
        <v>7.6999999999999993</v>
      </c>
      <c r="U21" s="14">
        <f>IF(R21&gt;0,SUM(N21:Q21)/R21,0)</f>
        <v>7.6749999999999998</v>
      </c>
      <c r="V21" s="15">
        <f>IF(R21=4,T21,U21)</f>
        <v>7.6999999999999993</v>
      </c>
      <c r="W21" s="16">
        <v>10</v>
      </c>
      <c r="X21" s="16"/>
      <c r="Y21" s="17">
        <f>SUM(M21+V21+W21-X21)</f>
        <v>25.6</v>
      </c>
      <c r="Z21" s="27">
        <f>IF(Y21&gt;0,RANK(Y21,$Y$19:$Y$21,0),0)</f>
        <v>3</v>
      </c>
    </row>
    <row r="22" spans="1:26" ht="19.5" customHeight="1" x14ac:dyDescent="0.2">
      <c r="A22" s="35"/>
      <c r="B22" s="34" t="s">
        <v>28</v>
      </c>
      <c r="C22" s="35"/>
      <c r="D22" s="19" t="s">
        <v>19</v>
      </c>
      <c r="E22" s="20" t="s">
        <v>12</v>
      </c>
      <c r="F22" s="20" t="s">
        <v>13</v>
      </c>
      <c r="G22" s="20" t="s">
        <v>14</v>
      </c>
      <c r="H22" s="20" t="s">
        <v>15</v>
      </c>
      <c r="I22" s="20" t="s">
        <v>6</v>
      </c>
      <c r="J22" s="20" t="s">
        <v>7</v>
      </c>
      <c r="K22" s="21" t="s">
        <v>0</v>
      </c>
      <c r="L22" s="20" t="s">
        <v>1</v>
      </c>
      <c r="M22" s="22" t="s">
        <v>16</v>
      </c>
      <c r="N22" s="23" t="s">
        <v>2</v>
      </c>
      <c r="O22" s="23" t="s">
        <v>3</v>
      </c>
      <c r="P22" s="23" t="s">
        <v>4</v>
      </c>
      <c r="Q22" s="23" t="s">
        <v>5</v>
      </c>
      <c r="R22" s="23" t="s">
        <v>6</v>
      </c>
      <c r="S22" s="23" t="s">
        <v>8</v>
      </c>
      <c r="T22" s="23" t="s">
        <v>0</v>
      </c>
      <c r="U22" s="23" t="s">
        <v>9</v>
      </c>
      <c r="V22" s="22" t="s">
        <v>17</v>
      </c>
      <c r="W22" s="23" t="s">
        <v>20</v>
      </c>
      <c r="X22" s="23" t="s">
        <v>21</v>
      </c>
      <c r="Y22" s="22" t="s">
        <v>11</v>
      </c>
      <c r="Z22" s="24" t="s">
        <v>10</v>
      </c>
    </row>
    <row r="23" spans="1:26" ht="18.75" customHeight="1" x14ac:dyDescent="0.2">
      <c r="A23" s="39">
        <v>46</v>
      </c>
      <c r="B23" s="32" t="s">
        <v>206</v>
      </c>
      <c r="C23" s="33" t="s">
        <v>135</v>
      </c>
      <c r="D23" s="8" t="s">
        <v>18</v>
      </c>
      <c r="E23" s="9">
        <v>8.6</v>
      </c>
      <c r="F23" s="9">
        <v>8.9</v>
      </c>
      <c r="G23" s="9">
        <v>8.8000000000000007</v>
      </c>
      <c r="H23" s="9">
        <v>8.6999999999999993</v>
      </c>
      <c r="I23" s="10">
        <f t="shared" ref="I23:I46" si="12">COUNT(E23:H23)</f>
        <v>4</v>
      </c>
      <c r="J23" s="10">
        <f t="shared" ref="J23:J46" si="13">SUM(E23:H23)-(MAX(E23:H23)+MIN(E23:H23))</f>
        <v>17.5</v>
      </c>
      <c r="K23" s="10">
        <f t="shared" ref="K23:K46" si="14">(J23/(I23-2))</f>
        <v>8.75</v>
      </c>
      <c r="L23" s="11">
        <f t="shared" ref="L23:L46" si="15">IF(I23&gt;0,SUM(E23:H23)/I23,0)</f>
        <v>8.75</v>
      </c>
      <c r="M23" s="12">
        <f t="shared" ref="M23:M46" si="16">IF(I23=4,K23,L23)</f>
        <v>8.75</v>
      </c>
      <c r="N23" s="13">
        <v>9</v>
      </c>
      <c r="O23" s="13">
        <v>9</v>
      </c>
      <c r="P23" s="13">
        <v>8.9</v>
      </c>
      <c r="Q23" s="13">
        <v>8.8000000000000007</v>
      </c>
      <c r="R23" s="14">
        <f t="shared" ref="R23:R46" si="17">COUNT(N23:Q23)</f>
        <v>4</v>
      </c>
      <c r="S23" s="14">
        <f t="shared" ref="S23:S46" si="18">SUM(N23:Q23)-(MAX(N23:Q23)+MIN(N23:Q23))</f>
        <v>17.900000000000002</v>
      </c>
      <c r="T23" s="14">
        <f t="shared" ref="T23:T46" si="19">S23/(R23-2)</f>
        <v>8.9500000000000011</v>
      </c>
      <c r="U23" s="14">
        <f t="shared" ref="U23:U46" si="20">IF(R23&gt;0,SUM(N23:Q23)/R23,0)</f>
        <v>8.9250000000000007</v>
      </c>
      <c r="V23" s="15">
        <f t="shared" ref="V23:V46" si="21">IF(R23=4,T23,U23)</f>
        <v>8.9500000000000011</v>
      </c>
      <c r="W23" s="16">
        <v>9.94</v>
      </c>
      <c r="X23" s="16"/>
      <c r="Y23" s="17">
        <f t="shared" ref="Y23:Y46" si="22">SUM(M23+V23+W23-X23)</f>
        <v>27.64</v>
      </c>
      <c r="Z23" s="27">
        <f t="shared" ref="Z23:Z46" si="23">IF(Y23&gt;0,RANK(Y23,$Y$23:$Y$46,0),0)</f>
        <v>1</v>
      </c>
    </row>
    <row r="24" spans="1:26" ht="18.75" customHeight="1" x14ac:dyDescent="0.2">
      <c r="A24" s="39">
        <v>56</v>
      </c>
      <c r="B24" s="32" t="s">
        <v>201</v>
      </c>
      <c r="C24" s="33" t="s">
        <v>41</v>
      </c>
      <c r="D24" s="8" t="s">
        <v>18</v>
      </c>
      <c r="E24" s="9">
        <v>8.4</v>
      </c>
      <c r="F24" s="9">
        <v>8.8000000000000007</v>
      </c>
      <c r="G24" s="9">
        <v>7.9</v>
      </c>
      <c r="H24" s="9">
        <v>8</v>
      </c>
      <c r="I24" s="10">
        <f t="shared" si="12"/>
        <v>4</v>
      </c>
      <c r="J24" s="10">
        <f t="shared" si="13"/>
        <v>16.399999999999999</v>
      </c>
      <c r="K24" s="10">
        <f t="shared" si="14"/>
        <v>8.1999999999999993</v>
      </c>
      <c r="L24" s="11">
        <f t="shared" si="15"/>
        <v>8.2750000000000004</v>
      </c>
      <c r="M24" s="12">
        <f t="shared" si="16"/>
        <v>8.1999999999999993</v>
      </c>
      <c r="N24" s="13">
        <v>8.8000000000000007</v>
      </c>
      <c r="O24" s="13">
        <v>8.6999999999999993</v>
      </c>
      <c r="P24" s="13">
        <v>8.6</v>
      </c>
      <c r="Q24" s="13">
        <v>8.6999999999999993</v>
      </c>
      <c r="R24" s="14">
        <f t="shared" si="17"/>
        <v>4</v>
      </c>
      <c r="S24" s="14">
        <f t="shared" si="18"/>
        <v>17.399999999999999</v>
      </c>
      <c r="T24" s="14">
        <f t="shared" si="19"/>
        <v>8.6999999999999993</v>
      </c>
      <c r="U24" s="14">
        <f t="shared" si="20"/>
        <v>8.6999999999999993</v>
      </c>
      <c r="V24" s="15">
        <f t="shared" si="21"/>
        <v>8.6999999999999993</v>
      </c>
      <c r="W24" s="16">
        <v>10</v>
      </c>
      <c r="X24" s="16"/>
      <c r="Y24" s="17">
        <f t="shared" si="22"/>
        <v>26.9</v>
      </c>
      <c r="Z24" s="42">
        <f t="shared" si="23"/>
        <v>2</v>
      </c>
    </row>
    <row r="25" spans="1:26" ht="18.75" customHeight="1" x14ac:dyDescent="0.2">
      <c r="A25" s="39">
        <v>51</v>
      </c>
      <c r="B25" s="32" t="s">
        <v>207</v>
      </c>
      <c r="C25" s="33" t="s">
        <v>135</v>
      </c>
      <c r="D25" s="8" t="s">
        <v>18</v>
      </c>
      <c r="E25" s="9">
        <v>8.6999999999999993</v>
      </c>
      <c r="F25" s="9">
        <v>8.4</v>
      </c>
      <c r="G25" s="9">
        <v>7.9</v>
      </c>
      <c r="H25" s="9">
        <v>8.3000000000000007</v>
      </c>
      <c r="I25" s="10">
        <f t="shared" si="12"/>
        <v>4</v>
      </c>
      <c r="J25" s="10">
        <f t="shared" si="13"/>
        <v>16.699999999999996</v>
      </c>
      <c r="K25" s="10">
        <f t="shared" si="14"/>
        <v>8.3499999999999979</v>
      </c>
      <c r="L25" s="11">
        <f t="shared" si="15"/>
        <v>8.3249999999999993</v>
      </c>
      <c r="M25" s="12">
        <f t="shared" si="16"/>
        <v>8.3499999999999979</v>
      </c>
      <c r="N25" s="13">
        <v>8.4</v>
      </c>
      <c r="O25" s="13">
        <v>8.6</v>
      </c>
      <c r="P25" s="13">
        <v>8.6</v>
      </c>
      <c r="Q25" s="13">
        <v>9.1</v>
      </c>
      <c r="R25" s="14">
        <f t="shared" si="17"/>
        <v>4</v>
      </c>
      <c r="S25" s="14">
        <f t="shared" si="18"/>
        <v>17.200000000000003</v>
      </c>
      <c r="T25" s="14">
        <f t="shared" si="19"/>
        <v>8.6000000000000014</v>
      </c>
      <c r="U25" s="14">
        <f t="shared" si="20"/>
        <v>8.6750000000000007</v>
      </c>
      <c r="V25" s="15">
        <f t="shared" si="21"/>
        <v>8.6000000000000014</v>
      </c>
      <c r="W25" s="16">
        <v>9.94</v>
      </c>
      <c r="X25" s="16"/>
      <c r="Y25" s="17">
        <f t="shared" si="22"/>
        <v>26.89</v>
      </c>
      <c r="Z25" s="42">
        <f t="shared" si="23"/>
        <v>3</v>
      </c>
    </row>
    <row r="26" spans="1:26" ht="18.75" customHeight="1" x14ac:dyDescent="0.2">
      <c r="A26" s="39">
        <v>41</v>
      </c>
      <c r="B26" s="32" t="s">
        <v>203</v>
      </c>
      <c r="C26" s="33" t="s">
        <v>76</v>
      </c>
      <c r="D26" s="8" t="s">
        <v>18</v>
      </c>
      <c r="E26" s="9">
        <v>8.3000000000000007</v>
      </c>
      <c r="F26" s="9">
        <v>8.8000000000000007</v>
      </c>
      <c r="G26" s="9">
        <v>8.6</v>
      </c>
      <c r="H26" s="9">
        <v>7.9</v>
      </c>
      <c r="I26" s="10">
        <f t="shared" si="12"/>
        <v>4</v>
      </c>
      <c r="J26" s="10">
        <f t="shared" si="13"/>
        <v>16.899999999999999</v>
      </c>
      <c r="K26" s="10">
        <f t="shared" si="14"/>
        <v>8.4499999999999993</v>
      </c>
      <c r="L26" s="11">
        <f t="shared" si="15"/>
        <v>8.4</v>
      </c>
      <c r="M26" s="12">
        <f t="shared" si="16"/>
        <v>8.4499999999999993</v>
      </c>
      <c r="N26" s="13">
        <v>8.4</v>
      </c>
      <c r="O26" s="13">
        <v>8.6999999999999993</v>
      </c>
      <c r="P26" s="13">
        <v>8.5</v>
      </c>
      <c r="Q26" s="13">
        <v>8.4</v>
      </c>
      <c r="R26" s="14">
        <f t="shared" si="17"/>
        <v>4</v>
      </c>
      <c r="S26" s="14">
        <f t="shared" si="18"/>
        <v>16.899999999999999</v>
      </c>
      <c r="T26" s="14">
        <f t="shared" si="19"/>
        <v>8.4499999999999993</v>
      </c>
      <c r="U26" s="14">
        <f t="shared" si="20"/>
        <v>8.5</v>
      </c>
      <c r="V26" s="15">
        <f t="shared" si="21"/>
        <v>8.4499999999999993</v>
      </c>
      <c r="W26" s="16">
        <v>9.94</v>
      </c>
      <c r="X26" s="16"/>
      <c r="Y26" s="17">
        <f t="shared" si="22"/>
        <v>26.839999999999996</v>
      </c>
      <c r="Z26" s="42">
        <f t="shared" si="23"/>
        <v>4</v>
      </c>
    </row>
    <row r="27" spans="1:26" ht="18.75" customHeight="1" x14ac:dyDescent="0.2">
      <c r="A27" s="39">
        <v>59</v>
      </c>
      <c r="B27" s="32" t="s">
        <v>208</v>
      </c>
      <c r="C27" s="33" t="s">
        <v>135</v>
      </c>
      <c r="D27" s="8" t="s">
        <v>18</v>
      </c>
      <c r="E27" s="9">
        <v>8.4</v>
      </c>
      <c r="F27" s="9">
        <v>8.5</v>
      </c>
      <c r="G27" s="9">
        <v>7.9</v>
      </c>
      <c r="H27" s="9">
        <v>8.6</v>
      </c>
      <c r="I27" s="10">
        <f t="shared" si="12"/>
        <v>4</v>
      </c>
      <c r="J27" s="10">
        <f t="shared" si="13"/>
        <v>16.899999999999999</v>
      </c>
      <c r="K27" s="10">
        <f t="shared" si="14"/>
        <v>8.4499999999999993</v>
      </c>
      <c r="L27" s="11">
        <f t="shared" si="15"/>
        <v>8.35</v>
      </c>
      <c r="M27" s="12">
        <f t="shared" si="16"/>
        <v>8.4499999999999993</v>
      </c>
      <c r="N27" s="13">
        <v>8.4</v>
      </c>
      <c r="O27" s="13">
        <v>8.6</v>
      </c>
      <c r="P27" s="13">
        <v>8.4</v>
      </c>
      <c r="Q27" s="13">
        <v>8.3000000000000007</v>
      </c>
      <c r="R27" s="14">
        <f t="shared" si="17"/>
        <v>4</v>
      </c>
      <c r="S27" s="14">
        <f t="shared" si="18"/>
        <v>16.800000000000004</v>
      </c>
      <c r="T27" s="14">
        <f t="shared" si="19"/>
        <v>8.4000000000000021</v>
      </c>
      <c r="U27" s="14">
        <f t="shared" si="20"/>
        <v>8.4250000000000007</v>
      </c>
      <c r="V27" s="15">
        <f t="shared" si="21"/>
        <v>8.4000000000000021</v>
      </c>
      <c r="W27" s="16">
        <v>9.94</v>
      </c>
      <c r="X27" s="16"/>
      <c r="Y27" s="17">
        <f t="shared" si="22"/>
        <v>26.79</v>
      </c>
      <c r="Z27" s="42">
        <f t="shared" si="23"/>
        <v>5</v>
      </c>
    </row>
    <row r="28" spans="1:26" ht="18.75" customHeight="1" x14ac:dyDescent="0.2">
      <c r="A28" s="39">
        <v>49</v>
      </c>
      <c r="B28" s="32" t="s">
        <v>175</v>
      </c>
      <c r="C28" s="33" t="s">
        <v>172</v>
      </c>
      <c r="D28" s="8" t="s">
        <v>18</v>
      </c>
      <c r="E28" s="9">
        <v>8.5</v>
      </c>
      <c r="F28" s="9">
        <v>8.6</v>
      </c>
      <c r="G28" s="9">
        <v>8</v>
      </c>
      <c r="H28" s="9">
        <v>8.1</v>
      </c>
      <c r="I28" s="10">
        <f t="shared" si="12"/>
        <v>4</v>
      </c>
      <c r="J28" s="10">
        <f t="shared" si="13"/>
        <v>16.600000000000001</v>
      </c>
      <c r="K28" s="10">
        <f t="shared" si="14"/>
        <v>8.3000000000000007</v>
      </c>
      <c r="L28" s="11">
        <f t="shared" si="15"/>
        <v>8.3000000000000007</v>
      </c>
      <c r="M28" s="12">
        <f t="shared" si="16"/>
        <v>8.3000000000000007</v>
      </c>
      <c r="N28" s="13">
        <v>8.4</v>
      </c>
      <c r="O28" s="13">
        <v>8.3000000000000007</v>
      </c>
      <c r="P28" s="13">
        <v>8.6</v>
      </c>
      <c r="Q28" s="13">
        <v>8.6</v>
      </c>
      <c r="R28" s="14">
        <f t="shared" si="17"/>
        <v>4</v>
      </c>
      <c r="S28" s="14">
        <f t="shared" si="18"/>
        <v>17.000000000000007</v>
      </c>
      <c r="T28" s="14">
        <f t="shared" si="19"/>
        <v>8.5000000000000036</v>
      </c>
      <c r="U28" s="14">
        <f t="shared" si="20"/>
        <v>8.4750000000000014</v>
      </c>
      <c r="V28" s="15">
        <f t="shared" si="21"/>
        <v>8.5000000000000036</v>
      </c>
      <c r="W28" s="16">
        <v>9.9700000000000006</v>
      </c>
      <c r="X28" s="16"/>
      <c r="Y28" s="17">
        <f t="shared" si="22"/>
        <v>26.770000000000003</v>
      </c>
      <c r="Z28" s="42">
        <f t="shared" si="23"/>
        <v>6</v>
      </c>
    </row>
    <row r="29" spans="1:26" ht="18.75" customHeight="1" x14ac:dyDescent="0.2">
      <c r="A29" s="39">
        <v>44</v>
      </c>
      <c r="B29" s="32" t="s">
        <v>273</v>
      </c>
      <c r="C29" s="33" t="s">
        <v>271</v>
      </c>
      <c r="D29" s="8" t="s">
        <v>18</v>
      </c>
      <c r="E29" s="9">
        <v>8.3000000000000007</v>
      </c>
      <c r="F29" s="9">
        <v>8.1999999999999993</v>
      </c>
      <c r="G29" s="9">
        <v>8.1999999999999993</v>
      </c>
      <c r="H29" s="9">
        <v>8.6999999999999993</v>
      </c>
      <c r="I29" s="10">
        <f t="shared" si="12"/>
        <v>4</v>
      </c>
      <c r="J29" s="10">
        <f t="shared" si="13"/>
        <v>16.5</v>
      </c>
      <c r="K29" s="10">
        <f t="shared" si="14"/>
        <v>8.25</v>
      </c>
      <c r="L29" s="11">
        <f t="shared" si="15"/>
        <v>8.35</v>
      </c>
      <c r="M29" s="12">
        <f t="shared" si="16"/>
        <v>8.25</v>
      </c>
      <c r="N29" s="13">
        <v>8.1999999999999993</v>
      </c>
      <c r="O29" s="13">
        <v>8.3000000000000007</v>
      </c>
      <c r="P29" s="13">
        <v>8.6999999999999993</v>
      </c>
      <c r="Q29" s="13">
        <v>8.6</v>
      </c>
      <c r="R29" s="14">
        <f t="shared" si="17"/>
        <v>4</v>
      </c>
      <c r="S29" s="14">
        <f t="shared" si="18"/>
        <v>16.899999999999999</v>
      </c>
      <c r="T29" s="14">
        <f t="shared" si="19"/>
        <v>8.4499999999999993</v>
      </c>
      <c r="U29" s="14">
        <f t="shared" si="20"/>
        <v>8.4499999999999993</v>
      </c>
      <c r="V29" s="15">
        <f t="shared" si="21"/>
        <v>8.4499999999999993</v>
      </c>
      <c r="W29" s="16">
        <v>9.9700000000000006</v>
      </c>
      <c r="X29" s="16"/>
      <c r="Y29" s="17">
        <f t="shared" si="22"/>
        <v>26.67</v>
      </c>
      <c r="Z29" s="42">
        <f t="shared" si="23"/>
        <v>7</v>
      </c>
    </row>
    <row r="30" spans="1:26" ht="18.75" customHeight="1" x14ac:dyDescent="0.2">
      <c r="A30" s="39">
        <v>42</v>
      </c>
      <c r="B30" s="32" t="s">
        <v>250</v>
      </c>
      <c r="C30" s="33" t="s">
        <v>248</v>
      </c>
      <c r="D30" s="8" t="s">
        <v>18</v>
      </c>
      <c r="E30" s="9">
        <v>8.5</v>
      </c>
      <c r="F30" s="9">
        <v>8.6999999999999993</v>
      </c>
      <c r="G30" s="9">
        <v>7.9</v>
      </c>
      <c r="H30" s="9">
        <v>8.1999999999999993</v>
      </c>
      <c r="I30" s="10">
        <f t="shared" si="12"/>
        <v>4</v>
      </c>
      <c r="J30" s="10">
        <f t="shared" si="13"/>
        <v>16.699999999999996</v>
      </c>
      <c r="K30" s="10">
        <f t="shared" si="14"/>
        <v>8.3499999999999979</v>
      </c>
      <c r="L30" s="11">
        <f t="shared" si="15"/>
        <v>8.3249999999999993</v>
      </c>
      <c r="M30" s="12">
        <f t="shared" si="16"/>
        <v>8.3499999999999979</v>
      </c>
      <c r="N30" s="13">
        <v>8.1999999999999993</v>
      </c>
      <c r="O30" s="13">
        <v>8.1</v>
      </c>
      <c r="P30" s="13">
        <v>8.4</v>
      </c>
      <c r="Q30" s="13">
        <v>8.6</v>
      </c>
      <c r="R30" s="14">
        <f t="shared" si="17"/>
        <v>4</v>
      </c>
      <c r="S30" s="14">
        <f t="shared" si="18"/>
        <v>16.599999999999998</v>
      </c>
      <c r="T30" s="14">
        <f t="shared" si="19"/>
        <v>8.2999999999999989</v>
      </c>
      <c r="U30" s="14">
        <f t="shared" si="20"/>
        <v>8.3249999999999993</v>
      </c>
      <c r="V30" s="15">
        <f t="shared" si="21"/>
        <v>8.2999999999999989</v>
      </c>
      <c r="W30" s="16">
        <v>10</v>
      </c>
      <c r="X30" s="16"/>
      <c r="Y30" s="17">
        <f t="shared" si="22"/>
        <v>26.65</v>
      </c>
      <c r="Z30" s="42">
        <f t="shared" si="23"/>
        <v>8</v>
      </c>
    </row>
    <row r="31" spans="1:26" ht="18.75" customHeight="1" x14ac:dyDescent="0.2">
      <c r="A31" s="39">
        <v>55</v>
      </c>
      <c r="B31" s="32" t="s">
        <v>204</v>
      </c>
      <c r="C31" s="33" t="s">
        <v>76</v>
      </c>
      <c r="D31" s="8" t="s">
        <v>18</v>
      </c>
      <c r="E31" s="9">
        <v>8.1999999999999993</v>
      </c>
      <c r="F31" s="9">
        <v>8.4</v>
      </c>
      <c r="G31" s="9">
        <v>7.7</v>
      </c>
      <c r="H31" s="9">
        <v>7.8</v>
      </c>
      <c r="I31" s="10">
        <f t="shared" si="12"/>
        <v>4</v>
      </c>
      <c r="J31" s="10">
        <f t="shared" si="13"/>
        <v>16</v>
      </c>
      <c r="K31" s="10">
        <f t="shared" si="14"/>
        <v>8</v>
      </c>
      <c r="L31" s="11">
        <f t="shared" si="15"/>
        <v>8.0250000000000004</v>
      </c>
      <c r="M31" s="12">
        <f t="shared" si="16"/>
        <v>8</v>
      </c>
      <c r="N31" s="13">
        <v>8.6</v>
      </c>
      <c r="O31" s="13">
        <v>8.4</v>
      </c>
      <c r="P31" s="13">
        <v>8.5</v>
      </c>
      <c r="Q31" s="13">
        <v>8.6</v>
      </c>
      <c r="R31" s="14">
        <f t="shared" si="17"/>
        <v>4</v>
      </c>
      <c r="S31" s="14">
        <f t="shared" si="18"/>
        <v>17.100000000000001</v>
      </c>
      <c r="T31" s="14">
        <f t="shared" si="19"/>
        <v>8.5500000000000007</v>
      </c>
      <c r="U31" s="14">
        <f t="shared" si="20"/>
        <v>8.5250000000000004</v>
      </c>
      <c r="V31" s="15">
        <f t="shared" si="21"/>
        <v>8.5500000000000007</v>
      </c>
      <c r="W31" s="16">
        <v>9.91</v>
      </c>
      <c r="X31" s="16"/>
      <c r="Y31" s="17">
        <f t="shared" si="22"/>
        <v>26.46</v>
      </c>
      <c r="Z31" s="42">
        <f t="shared" si="23"/>
        <v>9</v>
      </c>
    </row>
    <row r="32" spans="1:26" ht="18.75" customHeight="1" x14ac:dyDescent="0.2">
      <c r="A32" s="39">
        <v>40</v>
      </c>
      <c r="B32" s="32" t="s">
        <v>249</v>
      </c>
      <c r="C32" s="33" t="s">
        <v>248</v>
      </c>
      <c r="D32" s="8" t="s">
        <v>18</v>
      </c>
      <c r="E32" s="9">
        <v>8.4</v>
      </c>
      <c r="F32" s="9">
        <v>7.9</v>
      </c>
      <c r="G32" s="9">
        <v>8</v>
      </c>
      <c r="H32" s="9">
        <v>8</v>
      </c>
      <c r="I32" s="10">
        <f t="shared" si="12"/>
        <v>4</v>
      </c>
      <c r="J32" s="10">
        <f t="shared" si="13"/>
        <v>15.999999999999996</v>
      </c>
      <c r="K32" s="10">
        <f t="shared" si="14"/>
        <v>7.9999999999999982</v>
      </c>
      <c r="L32" s="11">
        <f t="shared" si="15"/>
        <v>8.0749999999999993</v>
      </c>
      <c r="M32" s="12">
        <f t="shared" si="16"/>
        <v>7.9999999999999982</v>
      </c>
      <c r="N32" s="13">
        <v>8.6999999999999993</v>
      </c>
      <c r="O32" s="13">
        <v>8.6</v>
      </c>
      <c r="P32" s="13">
        <v>8.3000000000000007</v>
      </c>
      <c r="Q32" s="13">
        <v>8.1999999999999993</v>
      </c>
      <c r="R32" s="14">
        <f t="shared" si="17"/>
        <v>4</v>
      </c>
      <c r="S32" s="14">
        <f t="shared" si="18"/>
        <v>16.899999999999999</v>
      </c>
      <c r="T32" s="14">
        <f t="shared" si="19"/>
        <v>8.4499999999999993</v>
      </c>
      <c r="U32" s="14">
        <f t="shared" si="20"/>
        <v>8.4499999999999993</v>
      </c>
      <c r="V32" s="15">
        <f t="shared" si="21"/>
        <v>8.4499999999999993</v>
      </c>
      <c r="W32" s="16">
        <v>10</v>
      </c>
      <c r="X32" s="16"/>
      <c r="Y32" s="17">
        <f t="shared" si="22"/>
        <v>26.449999999999996</v>
      </c>
      <c r="Z32" s="42">
        <f t="shared" si="23"/>
        <v>10</v>
      </c>
    </row>
    <row r="33" spans="1:26" ht="18.75" customHeight="1" x14ac:dyDescent="0.2">
      <c r="A33" s="39">
        <v>54</v>
      </c>
      <c r="B33" s="32" t="s">
        <v>177</v>
      </c>
      <c r="C33" s="33" t="s">
        <v>172</v>
      </c>
      <c r="D33" s="8" t="s">
        <v>18</v>
      </c>
      <c r="E33" s="9">
        <v>8.3000000000000007</v>
      </c>
      <c r="F33" s="9">
        <v>8.5</v>
      </c>
      <c r="G33" s="9">
        <v>7.9</v>
      </c>
      <c r="H33" s="9">
        <v>7.8</v>
      </c>
      <c r="I33" s="10">
        <f t="shared" si="12"/>
        <v>4</v>
      </c>
      <c r="J33" s="10">
        <f t="shared" si="13"/>
        <v>16.2</v>
      </c>
      <c r="K33" s="10">
        <f t="shared" si="14"/>
        <v>8.1</v>
      </c>
      <c r="L33" s="11">
        <f t="shared" si="15"/>
        <v>8.125</v>
      </c>
      <c r="M33" s="12">
        <f t="shared" si="16"/>
        <v>8.1</v>
      </c>
      <c r="N33" s="13">
        <v>8.1999999999999993</v>
      </c>
      <c r="O33" s="13">
        <v>7.7</v>
      </c>
      <c r="P33" s="13">
        <v>8.3000000000000007</v>
      </c>
      <c r="Q33" s="13">
        <v>8.4</v>
      </c>
      <c r="R33" s="14">
        <f t="shared" si="17"/>
        <v>4</v>
      </c>
      <c r="S33" s="14">
        <f t="shared" si="18"/>
        <v>16.5</v>
      </c>
      <c r="T33" s="14">
        <f t="shared" si="19"/>
        <v>8.25</v>
      </c>
      <c r="U33" s="14">
        <f t="shared" si="20"/>
        <v>8.15</v>
      </c>
      <c r="V33" s="15">
        <f t="shared" si="21"/>
        <v>8.25</v>
      </c>
      <c r="W33" s="16">
        <v>10</v>
      </c>
      <c r="X33" s="16"/>
      <c r="Y33" s="17">
        <f t="shared" si="22"/>
        <v>26.35</v>
      </c>
      <c r="Z33" s="42">
        <f t="shared" si="23"/>
        <v>11</v>
      </c>
    </row>
    <row r="34" spans="1:26" ht="18.75" customHeight="1" x14ac:dyDescent="0.2">
      <c r="A34" s="39">
        <v>57</v>
      </c>
      <c r="B34" s="32" t="s">
        <v>174</v>
      </c>
      <c r="C34" s="33" t="s">
        <v>172</v>
      </c>
      <c r="D34" s="8" t="s">
        <v>18</v>
      </c>
      <c r="E34" s="9">
        <v>7.9</v>
      </c>
      <c r="F34" s="9">
        <v>8.1999999999999993</v>
      </c>
      <c r="G34" s="9">
        <v>8.1999999999999993</v>
      </c>
      <c r="H34" s="9">
        <v>8</v>
      </c>
      <c r="I34" s="10">
        <f t="shared" si="12"/>
        <v>4</v>
      </c>
      <c r="J34" s="10">
        <f t="shared" si="13"/>
        <v>16.199999999999996</v>
      </c>
      <c r="K34" s="10">
        <f t="shared" si="14"/>
        <v>8.0999999999999979</v>
      </c>
      <c r="L34" s="11">
        <f t="shared" si="15"/>
        <v>8.0749999999999993</v>
      </c>
      <c r="M34" s="12">
        <f t="shared" si="16"/>
        <v>8.0999999999999979</v>
      </c>
      <c r="N34" s="13">
        <v>7.8</v>
      </c>
      <c r="O34" s="13">
        <v>8.1</v>
      </c>
      <c r="P34" s="13">
        <v>8.4</v>
      </c>
      <c r="Q34" s="13">
        <v>8.5</v>
      </c>
      <c r="R34" s="14">
        <f t="shared" si="17"/>
        <v>4</v>
      </c>
      <c r="S34" s="14">
        <f t="shared" si="18"/>
        <v>16.499999999999996</v>
      </c>
      <c r="T34" s="14">
        <f t="shared" si="19"/>
        <v>8.2499999999999982</v>
      </c>
      <c r="U34" s="14">
        <f t="shared" si="20"/>
        <v>8.1999999999999993</v>
      </c>
      <c r="V34" s="15">
        <f t="shared" si="21"/>
        <v>8.2499999999999982</v>
      </c>
      <c r="W34" s="16">
        <v>10</v>
      </c>
      <c r="X34" s="16"/>
      <c r="Y34" s="17">
        <f t="shared" si="22"/>
        <v>26.349999999999994</v>
      </c>
      <c r="Z34" s="42">
        <f t="shared" si="23"/>
        <v>12</v>
      </c>
    </row>
    <row r="35" spans="1:26" ht="18.75" customHeight="1" x14ac:dyDescent="0.2">
      <c r="A35" s="39">
        <v>53</v>
      </c>
      <c r="B35" s="32" t="s">
        <v>98</v>
      </c>
      <c r="C35" s="33" t="s">
        <v>95</v>
      </c>
      <c r="D35" s="8" t="s">
        <v>18</v>
      </c>
      <c r="E35" s="9">
        <v>8.1999999999999993</v>
      </c>
      <c r="F35" s="9">
        <v>7.9</v>
      </c>
      <c r="G35" s="9">
        <v>8</v>
      </c>
      <c r="H35" s="9">
        <v>8</v>
      </c>
      <c r="I35" s="10">
        <f t="shared" si="12"/>
        <v>4</v>
      </c>
      <c r="J35" s="10">
        <f t="shared" si="13"/>
        <v>16</v>
      </c>
      <c r="K35" s="10">
        <f t="shared" si="14"/>
        <v>8</v>
      </c>
      <c r="L35" s="11">
        <f t="shared" si="15"/>
        <v>8.0250000000000004</v>
      </c>
      <c r="M35" s="12">
        <f t="shared" si="16"/>
        <v>8</v>
      </c>
      <c r="N35" s="13">
        <v>8.5</v>
      </c>
      <c r="O35" s="13">
        <v>8.1999999999999993</v>
      </c>
      <c r="P35" s="13">
        <v>8.1</v>
      </c>
      <c r="Q35" s="13">
        <v>8.6</v>
      </c>
      <c r="R35" s="14">
        <f t="shared" si="17"/>
        <v>4</v>
      </c>
      <c r="S35" s="14">
        <f t="shared" si="18"/>
        <v>16.7</v>
      </c>
      <c r="T35" s="14">
        <f t="shared" si="19"/>
        <v>8.35</v>
      </c>
      <c r="U35" s="14">
        <f t="shared" si="20"/>
        <v>8.35</v>
      </c>
      <c r="V35" s="15">
        <f t="shared" si="21"/>
        <v>8.35</v>
      </c>
      <c r="W35" s="16">
        <v>9.9700000000000006</v>
      </c>
      <c r="X35" s="16"/>
      <c r="Y35" s="17">
        <f t="shared" si="22"/>
        <v>26.32</v>
      </c>
      <c r="Z35" s="42">
        <f t="shared" si="23"/>
        <v>13</v>
      </c>
    </row>
    <row r="36" spans="1:26" ht="18.75" customHeight="1" x14ac:dyDescent="0.2">
      <c r="A36" s="39">
        <v>43</v>
      </c>
      <c r="B36" s="32" t="s">
        <v>200</v>
      </c>
      <c r="C36" s="33" t="s">
        <v>41</v>
      </c>
      <c r="D36" s="8" t="s">
        <v>18</v>
      </c>
      <c r="E36" s="9">
        <v>8.4</v>
      </c>
      <c r="F36" s="9">
        <v>8.1999999999999993</v>
      </c>
      <c r="G36" s="9">
        <v>8.6</v>
      </c>
      <c r="H36" s="9">
        <v>7.7</v>
      </c>
      <c r="I36" s="10">
        <f t="shared" si="12"/>
        <v>4</v>
      </c>
      <c r="J36" s="10">
        <f t="shared" si="13"/>
        <v>16.600000000000005</v>
      </c>
      <c r="K36" s="10">
        <f t="shared" si="14"/>
        <v>8.3000000000000025</v>
      </c>
      <c r="L36" s="11">
        <f t="shared" si="15"/>
        <v>8.2250000000000014</v>
      </c>
      <c r="M36" s="12">
        <f t="shared" si="16"/>
        <v>8.3000000000000025</v>
      </c>
      <c r="N36" s="13">
        <v>8.1999999999999993</v>
      </c>
      <c r="O36" s="13">
        <v>8.3000000000000007</v>
      </c>
      <c r="P36" s="13">
        <v>8.4</v>
      </c>
      <c r="Q36" s="13">
        <v>8.5</v>
      </c>
      <c r="R36" s="14">
        <f t="shared" si="17"/>
        <v>4</v>
      </c>
      <c r="S36" s="14">
        <f t="shared" si="18"/>
        <v>16.7</v>
      </c>
      <c r="T36" s="14">
        <f t="shared" si="19"/>
        <v>8.35</v>
      </c>
      <c r="U36" s="14">
        <f t="shared" si="20"/>
        <v>8.35</v>
      </c>
      <c r="V36" s="15">
        <f t="shared" si="21"/>
        <v>8.35</v>
      </c>
      <c r="W36" s="16">
        <v>9.94</v>
      </c>
      <c r="X36" s="16">
        <v>0.3</v>
      </c>
      <c r="Y36" s="17">
        <f t="shared" si="22"/>
        <v>26.290000000000003</v>
      </c>
      <c r="Z36" s="42">
        <f t="shared" si="23"/>
        <v>14</v>
      </c>
    </row>
    <row r="37" spans="1:26" ht="18.75" customHeight="1" x14ac:dyDescent="0.2">
      <c r="A37" s="39">
        <v>45</v>
      </c>
      <c r="B37" s="32" t="s">
        <v>176</v>
      </c>
      <c r="C37" s="33" t="s">
        <v>172</v>
      </c>
      <c r="D37" s="8" t="s">
        <v>18</v>
      </c>
      <c r="E37" s="9">
        <v>7.9</v>
      </c>
      <c r="F37" s="9">
        <v>8</v>
      </c>
      <c r="G37" s="9">
        <v>7.9</v>
      </c>
      <c r="H37" s="9">
        <v>8.1</v>
      </c>
      <c r="I37" s="10">
        <f t="shared" si="12"/>
        <v>4</v>
      </c>
      <c r="J37" s="10">
        <f t="shared" si="13"/>
        <v>15.899999999999999</v>
      </c>
      <c r="K37" s="10">
        <f t="shared" si="14"/>
        <v>7.9499999999999993</v>
      </c>
      <c r="L37" s="11">
        <f t="shared" si="15"/>
        <v>7.9749999999999996</v>
      </c>
      <c r="M37" s="12">
        <f t="shared" si="16"/>
        <v>7.9499999999999993</v>
      </c>
      <c r="N37" s="13">
        <v>8.3000000000000007</v>
      </c>
      <c r="O37" s="13">
        <v>7.9</v>
      </c>
      <c r="P37" s="13">
        <v>8.5</v>
      </c>
      <c r="Q37" s="13">
        <v>8.4</v>
      </c>
      <c r="R37" s="14">
        <f t="shared" si="17"/>
        <v>4</v>
      </c>
      <c r="S37" s="14">
        <f t="shared" si="18"/>
        <v>16.700000000000003</v>
      </c>
      <c r="T37" s="14">
        <f t="shared" si="19"/>
        <v>8.3500000000000014</v>
      </c>
      <c r="U37" s="14">
        <f t="shared" si="20"/>
        <v>8.2750000000000004</v>
      </c>
      <c r="V37" s="15">
        <f t="shared" si="21"/>
        <v>8.3500000000000014</v>
      </c>
      <c r="W37" s="16">
        <v>9.9700000000000006</v>
      </c>
      <c r="X37" s="16"/>
      <c r="Y37" s="17">
        <f t="shared" si="22"/>
        <v>26.270000000000003</v>
      </c>
      <c r="Z37" s="42">
        <f t="shared" si="23"/>
        <v>15</v>
      </c>
    </row>
    <row r="38" spans="1:26" ht="18.75" customHeight="1" x14ac:dyDescent="0.2">
      <c r="A38" s="39">
        <v>58</v>
      </c>
      <c r="B38" s="32" t="s">
        <v>65</v>
      </c>
      <c r="C38" s="33" t="s">
        <v>56</v>
      </c>
      <c r="D38" s="8" t="s">
        <v>18</v>
      </c>
      <c r="E38" s="9">
        <v>8</v>
      </c>
      <c r="F38" s="9">
        <v>7.9</v>
      </c>
      <c r="G38" s="9">
        <v>7.8</v>
      </c>
      <c r="H38" s="9">
        <v>7.8</v>
      </c>
      <c r="I38" s="10">
        <f t="shared" si="12"/>
        <v>4</v>
      </c>
      <c r="J38" s="10">
        <f t="shared" si="13"/>
        <v>15.7</v>
      </c>
      <c r="K38" s="10">
        <f t="shared" si="14"/>
        <v>7.85</v>
      </c>
      <c r="L38" s="11">
        <f t="shared" si="15"/>
        <v>7.875</v>
      </c>
      <c r="M38" s="12">
        <f t="shared" si="16"/>
        <v>7.85</v>
      </c>
      <c r="N38" s="13">
        <v>8.5</v>
      </c>
      <c r="O38" s="13">
        <v>8.5</v>
      </c>
      <c r="P38" s="13">
        <v>8.3000000000000007</v>
      </c>
      <c r="Q38" s="13">
        <v>8.1999999999999993</v>
      </c>
      <c r="R38" s="14">
        <f t="shared" si="17"/>
        <v>4</v>
      </c>
      <c r="S38" s="14">
        <f t="shared" si="18"/>
        <v>16.8</v>
      </c>
      <c r="T38" s="14">
        <f t="shared" si="19"/>
        <v>8.4</v>
      </c>
      <c r="U38" s="14">
        <f t="shared" si="20"/>
        <v>8.375</v>
      </c>
      <c r="V38" s="15">
        <f t="shared" si="21"/>
        <v>8.4</v>
      </c>
      <c r="W38" s="16">
        <v>9.94</v>
      </c>
      <c r="X38" s="16"/>
      <c r="Y38" s="17">
        <f t="shared" si="22"/>
        <v>26.189999999999998</v>
      </c>
      <c r="Z38" s="42">
        <f t="shared" si="23"/>
        <v>16</v>
      </c>
    </row>
    <row r="39" spans="1:26" ht="18.75" customHeight="1" x14ac:dyDescent="0.2">
      <c r="A39" s="39">
        <v>63</v>
      </c>
      <c r="B39" s="32" t="s">
        <v>315</v>
      </c>
      <c r="C39" s="33" t="s">
        <v>77</v>
      </c>
      <c r="D39" s="8" t="s">
        <v>18</v>
      </c>
      <c r="E39" s="9">
        <v>8.1999999999999993</v>
      </c>
      <c r="F39" s="9">
        <v>7.9</v>
      </c>
      <c r="G39" s="9">
        <v>8</v>
      </c>
      <c r="H39" s="9">
        <v>8.1</v>
      </c>
      <c r="I39" s="10">
        <f t="shared" si="12"/>
        <v>4</v>
      </c>
      <c r="J39" s="10">
        <f t="shared" si="13"/>
        <v>16.100000000000001</v>
      </c>
      <c r="K39" s="10">
        <f t="shared" si="14"/>
        <v>8.0500000000000007</v>
      </c>
      <c r="L39" s="11">
        <f t="shared" si="15"/>
        <v>8.0500000000000007</v>
      </c>
      <c r="M39" s="12">
        <f t="shared" si="16"/>
        <v>8.0500000000000007</v>
      </c>
      <c r="N39" s="13">
        <v>8</v>
      </c>
      <c r="O39" s="13">
        <v>8.1999999999999993</v>
      </c>
      <c r="P39" s="13">
        <v>7.9</v>
      </c>
      <c r="Q39" s="13">
        <v>7.8</v>
      </c>
      <c r="R39" s="14">
        <f t="shared" si="17"/>
        <v>4</v>
      </c>
      <c r="S39" s="14">
        <f t="shared" si="18"/>
        <v>15.900000000000002</v>
      </c>
      <c r="T39" s="14">
        <f t="shared" si="19"/>
        <v>7.9500000000000011</v>
      </c>
      <c r="U39" s="14">
        <f t="shared" si="20"/>
        <v>7.9750000000000005</v>
      </c>
      <c r="V39" s="15">
        <f t="shared" si="21"/>
        <v>7.9500000000000011</v>
      </c>
      <c r="W39" s="16">
        <v>9.9700000000000006</v>
      </c>
      <c r="X39" s="16"/>
      <c r="Y39" s="17">
        <f t="shared" si="22"/>
        <v>25.97</v>
      </c>
      <c r="Z39" s="42">
        <f t="shared" si="23"/>
        <v>17</v>
      </c>
    </row>
    <row r="40" spans="1:26" ht="18.75" customHeight="1" x14ac:dyDescent="0.2">
      <c r="A40" s="39">
        <v>61</v>
      </c>
      <c r="B40" s="32" t="s">
        <v>259</v>
      </c>
      <c r="C40" s="33" t="s">
        <v>260</v>
      </c>
      <c r="D40" s="8" t="s">
        <v>18</v>
      </c>
      <c r="E40" s="9">
        <v>8.4</v>
      </c>
      <c r="F40" s="9">
        <v>8.1</v>
      </c>
      <c r="G40" s="9">
        <v>7.7</v>
      </c>
      <c r="H40" s="9">
        <v>7.6</v>
      </c>
      <c r="I40" s="10">
        <f t="shared" si="12"/>
        <v>4</v>
      </c>
      <c r="J40" s="10">
        <f t="shared" si="13"/>
        <v>15.799999999999997</v>
      </c>
      <c r="K40" s="10">
        <f t="shared" si="14"/>
        <v>7.8999999999999986</v>
      </c>
      <c r="L40" s="11">
        <f t="shared" si="15"/>
        <v>7.9499999999999993</v>
      </c>
      <c r="M40" s="12">
        <f t="shared" si="16"/>
        <v>7.8999999999999986</v>
      </c>
      <c r="N40" s="13">
        <v>8.1999999999999993</v>
      </c>
      <c r="O40" s="13">
        <v>8.6999999999999993</v>
      </c>
      <c r="P40" s="13">
        <v>8.5</v>
      </c>
      <c r="Q40" s="13">
        <v>8.3000000000000007</v>
      </c>
      <c r="R40" s="14">
        <f t="shared" si="17"/>
        <v>4</v>
      </c>
      <c r="S40" s="14">
        <f t="shared" si="18"/>
        <v>16.800000000000004</v>
      </c>
      <c r="T40" s="14">
        <f t="shared" si="19"/>
        <v>8.4000000000000021</v>
      </c>
      <c r="U40" s="14">
        <f t="shared" si="20"/>
        <v>8.4250000000000007</v>
      </c>
      <c r="V40" s="15">
        <f t="shared" si="21"/>
        <v>8.4000000000000021</v>
      </c>
      <c r="W40" s="16">
        <v>9.9700000000000006</v>
      </c>
      <c r="X40" s="16">
        <v>0.6</v>
      </c>
      <c r="Y40" s="17">
        <f t="shared" si="22"/>
        <v>25.67</v>
      </c>
      <c r="Z40" s="42">
        <f t="shared" si="23"/>
        <v>18</v>
      </c>
    </row>
    <row r="41" spans="1:26" ht="18.75" customHeight="1" x14ac:dyDescent="0.2">
      <c r="A41" s="39">
        <v>60</v>
      </c>
      <c r="B41" s="32" t="s">
        <v>202</v>
      </c>
      <c r="C41" s="33" t="s">
        <v>41</v>
      </c>
      <c r="D41" s="8" t="s">
        <v>18</v>
      </c>
      <c r="E41" s="9">
        <v>7.9</v>
      </c>
      <c r="F41" s="9">
        <v>8.1999999999999993</v>
      </c>
      <c r="G41" s="9">
        <v>7.7</v>
      </c>
      <c r="H41" s="9">
        <v>7</v>
      </c>
      <c r="I41" s="10">
        <f t="shared" si="12"/>
        <v>4</v>
      </c>
      <c r="J41" s="10">
        <f t="shared" si="13"/>
        <v>15.600000000000001</v>
      </c>
      <c r="K41" s="10">
        <f t="shared" si="14"/>
        <v>7.8000000000000007</v>
      </c>
      <c r="L41" s="11">
        <f t="shared" si="15"/>
        <v>7.7</v>
      </c>
      <c r="M41" s="12">
        <f t="shared" si="16"/>
        <v>7.8000000000000007</v>
      </c>
      <c r="N41" s="13">
        <v>8</v>
      </c>
      <c r="O41" s="13">
        <v>8.1</v>
      </c>
      <c r="P41" s="13">
        <v>8.1999999999999993</v>
      </c>
      <c r="Q41" s="13">
        <v>8.4</v>
      </c>
      <c r="R41" s="14">
        <f t="shared" si="17"/>
        <v>4</v>
      </c>
      <c r="S41" s="14">
        <f t="shared" si="18"/>
        <v>16.300000000000004</v>
      </c>
      <c r="T41" s="14">
        <f t="shared" si="19"/>
        <v>8.1500000000000021</v>
      </c>
      <c r="U41" s="14">
        <f t="shared" si="20"/>
        <v>8.1750000000000007</v>
      </c>
      <c r="V41" s="15">
        <f t="shared" si="21"/>
        <v>8.1500000000000021</v>
      </c>
      <c r="W41" s="16">
        <v>9.9700000000000006</v>
      </c>
      <c r="X41" s="16">
        <v>0.3</v>
      </c>
      <c r="Y41" s="17">
        <f t="shared" si="22"/>
        <v>25.62</v>
      </c>
      <c r="Z41" s="42">
        <f t="shared" si="23"/>
        <v>19</v>
      </c>
    </row>
    <row r="42" spans="1:26" ht="18.75" customHeight="1" x14ac:dyDescent="0.2">
      <c r="A42" s="39">
        <v>47</v>
      </c>
      <c r="B42" s="32" t="s">
        <v>97</v>
      </c>
      <c r="C42" s="33" t="s">
        <v>95</v>
      </c>
      <c r="D42" s="8" t="s">
        <v>18</v>
      </c>
      <c r="E42" s="9">
        <v>7.3</v>
      </c>
      <c r="F42" s="9">
        <v>7.9</v>
      </c>
      <c r="G42" s="9">
        <v>7.8</v>
      </c>
      <c r="H42" s="9">
        <v>7.5</v>
      </c>
      <c r="I42" s="10">
        <f t="shared" si="12"/>
        <v>4</v>
      </c>
      <c r="J42" s="10">
        <f t="shared" si="13"/>
        <v>15.3</v>
      </c>
      <c r="K42" s="10">
        <f t="shared" si="14"/>
        <v>7.65</v>
      </c>
      <c r="L42" s="11">
        <f t="shared" si="15"/>
        <v>7.625</v>
      </c>
      <c r="M42" s="12">
        <f t="shared" si="16"/>
        <v>7.65</v>
      </c>
      <c r="N42" s="13">
        <v>7.9</v>
      </c>
      <c r="O42" s="13">
        <v>7.9</v>
      </c>
      <c r="P42" s="13">
        <v>8.3000000000000007</v>
      </c>
      <c r="Q42" s="13">
        <v>8.3000000000000007</v>
      </c>
      <c r="R42" s="14">
        <f t="shared" si="17"/>
        <v>4</v>
      </c>
      <c r="S42" s="14">
        <f t="shared" si="18"/>
        <v>16.200000000000003</v>
      </c>
      <c r="T42" s="14">
        <f t="shared" si="19"/>
        <v>8.1000000000000014</v>
      </c>
      <c r="U42" s="14">
        <f t="shared" si="20"/>
        <v>8.1000000000000014</v>
      </c>
      <c r="V42" s="15">
        <f t="shared" si="21"/>
        <v>8.1000000000000014</v>
      </c>
      <c r="W42" s="16">
        <v>9.9700000000000006</v>
      </c>
      <c r="X42" s="16">
        <v>0.3</v>
      </c>
      <c r="Y42" s="17">
        <f t="shared" si="22"/>
        <v>25.42</v>
      </c>
      <c r="Z42" s="42">
        <f t="shared" si="23"/>
        <v>20</v>
      </c>
    </row>
    <row r="43" spans="1:26" ht="18.75" customHeight="1" x14ac:dyDescent="0.2">
      <c r="A43" s="39">
        <v>48</v>
      </c>
      <c r="B43" s="32" t="s">
        <v>274</v>
      </c>
      <c r="C43" s="33" t="s">
        <v>271</v>
      </c>
      <c r="D43" s="8" t="s">
        <v>18</v>
      </c>
      <c r="E43" s="9">
        <v>7.7</v>
      </c>
      <c r="F43" s="9">
        <v>7.8</v>
      </c>
      <c r="G43" s="9">
        <v>7.8</v>
      </c>
      <c r="H43" s="9">
        <v>7.6</v>
      </c>
      <c r="I43" s="10">
        <f t="shared" si="12"/>
        <v>4</v>
      </c>
      <c r="J43" s="10">
        <f t="shared" si="13"/>
        <v>15.5</v>
      </c>
      <c r="K43" s="10">
        <f t="shared" si="14"/>
        <v>7.75</v>
      </c>
      <c r="L43" s="11">
        <f t="shared" si="15"/>
        <v>7.7249999999999996</v>
      </c>
      <c r="M43" s="12">
        <f t="shared" si="16"/>
        <v>7.75</v>
      </c>
      <c r="N43" s="13">
        <v>7.9</v>
      </c>
      <c r="O43" s="13">
        <v>8.3000000000000007</v>
      </c>
      <c r="P43" s="13">
        <v>8.1999999999999993</v>
      </c>
      <c r="Q43" s="13">
        <v>8.4</v>
      </c>
      <c r="R43" s="14">
        <f t="shared" si="17"/>
        <v>4</v>
      </c>
      <c r="S43" s="14">
        <f t="shared" si="18"/>
        <v>16.500000000000004</v>
      </c>
      <c r="T43" s="14">
        <f t="shared" si="19"/>
        <v>8.2500000000000018</v>
      </c>
      <c r="U43" s="14">
        <f t="shared" si="20"/>
        <v>8.2000000000000011</v>
      </c>
      <c r="V43" s="15">
        <f t="shared" si="21"/>
        <v>8.2500000000000018</v>
      </c>
      <c r="W43" s="16">
        <v>9.94</v>
      </c>
      <c r="X43" s="16">
        <v>0.6</v>
      </c>
      <c r="Y43" s="17">
        <f t="shared" si="22"/>
        <v>25.339999999999996</v>
      </c>
      <c r="Z43" s="42">
        <f t="shared" si="23"/>
        <v>21</v>
      </c>
    </row>
    <row r="44" spans="1:26" ht="18.75" customHeight="1" x14ac:dyDescent="0.2">
      <c r="A44" s="39">
        <v>50</v>
      </c>
      <c r="B44" s="32" t="s">
        <v>272</v>
      </c>
      <c r="C44" s="33" t="s">
        <v>271</v>
      </c>
      <c r="D44" s="8" t="s">
        <v>18</v>
      </c>
      <c r="E44" s="9">
        <v>7.4</v>
      </c>
      <c r="F44" s="9">
        <v>7.6</v>
      </c>
      <c r="G44" s="9">
        <v>6.6</v>
      </c>
      <c r="H44" s="9">
        <v>7</v>
      </c>
      <c r="I44" s="10">
        <f t="shared" si="12"/>
        <v>4</v>
      </c>
      <c r="J44" s="10">
        <f t="shared" si="13"/>
        <v>14.400000000000002</v>
      </c>
      <c r="K44" s="10">
        <f t="shared" si="14"/>
        <v>7.2000000000000011</v>
      </c>
      <c r="L44" s="11">
        <f t="shared" si="15"/>
        <v>7.15</v>
      </c>
      <c r="M44" s="12">
        <f t="shared" si="16"/>
        <v>7.2000000000000011</v>
      </c>
      <c r="N44" s="13">
        <v>8.6</v>
      </c>
      <c r="O44" s="13">
        <v>8.5</v>
      </c>
      <c r="P44" s="13">
        <v>8.1999999999999993</v>
      </c>
      <c r="Q44" s="13">
        <v>8.4</v>
      </c>
      <c r="R44" s="14">
        <f t="shared" si="17"/>
        <v>4</v>
      </c>
      <c r="S44" s="14">
        <f t="shared" si="18"/>
        <v>16.900000000000006</v>
      </c>
      <c r="T44" s="14">
        <f t="shared" si="19"/>
        <v>8.4500000000000028</v>
      </c>
      <c r="U44" s="14">
        <f t="shared" si="20"/>
        <v>8.4250000000000007</v>
      </c>
      <c r="V44" s="15">
        <f t="shared" si="21"/>
        <v>8.4500000000000028</v>
      </c>
      <c r="W44" s="16">
        <v>9.9700000000000006</v>
      </c>
      <c r="X44" s="16">
        <v>0.6</v>
      </c>
      <c r="Y44" s="17">
        <f t="shared" si="22"/>
        <v>25.020000000000003</v>
      </c>
      <c r="Z44" s="42">
        <f t="shared" si="23"/>
        <v>22</v>
      </c>
    </row>
    <row r="45" spans="1:26" ht="18.75" customHeight="1" x14ac:dyDescent="0.2">
      <c r="A45" s="39">
        <v>52</v>
      </c>
      <c r="B45" s="32" t="s">
        <v>205</v>
      </c>
      <c r="C45" s="33" t="s">
        <v>76</v>
      </c>
      <c r="D45" s="8" t="s">
        <v>18</v>
      </c>
      <c r="E45" s="9">
        <v>7.8</v>
      </c>
      <c r="F45" s="9">
        <v>7.9</v>
      </c>
      <c r="G45" s="9">
        <v>7.4</v>
      </c>
      <c r="H45" s="9">
        <v>7.5</v>
      </c>
      <c r="I45" s="10">
        <f t="shared" si="12"/>
        <v>4</v>
      </c>
      <c r="J45" s="10">
        <f t="shared" si="13"/>
        <v>15.3</v>
      </c>
      <c r="K45" s="10">
        <f t="shared" si="14"/>
        <v>7.65</v>
      </c>
      <c r="L45" s="11">
        <f t="shared" si="15"/>
        <v>7.65</v>
      </c>
      <c r="M45" s="12">
        <f t="shared" si="16"/>
        <v>7.65</v>
      </c>
      <c r="N45" s="13">
        <v>8</v>
      </c>
      <c r="O45" s="13">
        <v>8.3000000000000007</v>
      </c>
      <c r="P45" s="13">
        <v>8.3000000000000007</v>
      </c>
      <c r="Q45" s="13">
        <v>8.5</v>
      </c>
      <c r="R45" s="14">
        <f t="shared" si="17"/>
        <v>4</v>
      </c>
      <c r="S45" s="14">
        <f t="shared" si="18"/>
        <v>16.600000000000001</v>
      </c>
      <c r="T45" s="14">
        <f t="shared" si="19"/>
        <v>8.3000000000000007</v>
      </c>
      <c r="U45" s="14">
        <f t="shared" si="20"/>
        <v>8.2750000000000004</v>
      </c>
      <c r="V45" s="15">
        <f t="shared" si="21"/>
        <v>8.3000000000000007</v>
      </c>
      <c r="W45" s="16">
        <v>9.94</v>
      </c>
      <c r="X45" s="16">
        <v>0.9</v>
      </c>
      <c r="Y45" s="17">
        <f t="shared" si="22"/>
        <v>24.990000000000002</v>
      </c>
      <c r="Z45" s="42">
        <f t="shared" si="23"/>
        <v>23</v>
      </c>
    </row>
    <row r="46" spans="1:26" ht="18.75" customHeight="1" x14ac:dyDescent="0.2">
      <c r="A46" s="39">
        <v>62</v>
      </c>
      <c r="B46" s="41" t="s">
        <v>96</v>
      </c>
      <c r="C46" s="33" t="s">
        <v>95</v>
      </c>
      <c r="D46" s="8" t="s">
        <v>18</v>
      </c>
      <c r="E46" s="9">
        <v>7.5</v>
      </c>
      <c r="F46" s="9">
        <v>7.9</v>
      </c>
      <c r="G46" s="9">
        <v>7.5</v>
      </c>
      <c r="H46" s="9">
        <v>7.4</v>
      </c>
      <c r="I46" s="10">
        <f t="shared" si="12"/>
        <v>4</v>
      </c>
      <c r="J46" s="10">
        <f t="shared" si="13"/>
        <v>14.999999999999996</v>
      </c>
      <c r="K46" s="10">
        <f t="shared" si="14"/>
        <v>7.4999999999999982</v>
      </c>
      <c r="L46" s="11">
        <f t="shared" si="15"/>
        <v>7.5749999999999993</v>
      </c>
      <c r="M46" s="12">
        <f t="shared" si="16"/>
        <v>7.4999999999999982</v>
      </c>
      <c r="N46" s="13">
        <v>7.9</v>
      </c>
      <c r="O46" s="13">
        <v>8.1</v>
      </c>
      <c r="P46" s="13">
        <v>8.3000000000000007</v>
      </c>
      <c r="Q46" s="13">
        <v>8</v>
      </c>
      <c r="R46" s="14">
        <f t="shared" si="17"/>
        <v>4</v>
      </c>
      <c r="S46" s="14">
        <f t="shared" si="18"/>
        <v>16.099999999999994</v>
      </c>
      <c r="T46" s="14">
        <f t="shared" si="19"/>
        <v>8.0499999999999972</v>
      </c>
      <c r="U46" s="14">
        <f t="shared" si="20"/>
        <v>8.0749999999999993</v>
      </c>
      <c r="V46" s="15">
        <f t="shared" si="21"/>
        <v>8.0499999999999972</v>
      </c>
      <c r="W46" s="16">
        <v>9.85</v>
      </c>
      <c r="X46" s="16">
        <v>0.6</v>
      </c>
      <c r="Y46" s="17">
        <f t="shared" si="22"/>
        <v>24.799999999999994</v>
      </c>
      <c r="Z46" s="42">
        <f t="shared" si="23"/>
        <v>24</v>
      </c>
    </row>
    <row r="47" spans="1:26" ht="18.75" customHeight="1" x14ac:dyDescent="0.2">
      <c r="A47" s="35"/>
      <c r="B47" s="34" t="s">
        <v>29</v>
      </c>
      <c r="C47" s="35"/>
      <c r="D47" s="19" t="s">
        <v>19</v>
      </c>
      <c r="E47" s="20" t="s">
        <v>12</v>
      </c>
      <c r="F47" s="20" t="s">
        <v>13</v>
      </c>
      <c r="G47" s="20" t="s">
        <v>14</v>
      </c>
      <c r="H47" s="20" t="s">
        <v>15</v>
      </c>
      <c r="I47" s="20" t="s">
        <v>6</v>
      </c>
      <c r="J47" s="20" t="s">
        <v>7</v>
      </c>
      <c r="K47" s="21" t="s">
        <v>0</v>
      </c>
      <c r="L47" s="20" t="s">
        <v>1</v>
      </c>
      <c r="M47" s="22" t="s">
        <v>16</v>
      </c>
      <c r="N47" s="23" t="s">
        <v>2</v>
      </c>
      <c r="O47" s="23" t="s">
        <v>3</v>
      </c>
      <c r="P47" s="23" t="s">
        <v>4</v>
      </c>
      <c r="Q47" s="23" t="s">
        <v>5</v>
      </c>
      <c r="R47" s="23" t="s">
        <v>6</v>
      </c>
      <c r="S47" s="23" t="s">
        <v>8</v>
      </c>
      <c r="T47" s="23" t="s">
        <v>0</v>
      </c>
      <c r="U47" s="23" t="s">
        <v>9</v>
      </c>
      <c r="V47" s="22" t="s">
        <v>17</v>
      </c>
      <c r="W47" s="23" t="s">
        <v>20</v>
      </c>
      <c r="X47" s="23" t="s">
        <v>21</v>
      </c>
      <c r="Y47" s="22" t="s">
        <v>11</v>
      </c>
      <c r="Z47" s="24" t="s">
        <v>10</v>
      </c>
    </row>
    <row r="48" spans="1:26" ht="18.75" customHeight="1" x14ac:dyDescent="0.2">
      <c r="A48" s="39">
        <v>70</v>
      </c>
      <c r="B48" s="40" t="s">
        <v>67</v>
      </c>
      <c r="C48" s="33" t="s">
        <v>56</v>
      </c>
      <c r="D48" s="8" t="s">
        <v>18</v>
      </c>
      <c r="E48" s="9">
        <v>8.1</v>
      </c>
      <c r="F48" s="9">
        <v>7.8</v>
      </c>
      <c r="G48" s="9">
        <v>7.8</v>
      </c>
      <c r="H48" s="9">
        <v>7.9</v>
      </c>
      <c r="I48" s="10">
        <f t="shared" ref="I48:I49" si="24">COUNT(E48:H48)</f>
        <v>4</v>
      </c>
      <c r="J48" s="10">
        <f t="shared" ref="J48:J49" si="25">SUM(E48:H48)-(MAX(E48:H48)+MIN(E48:H48))</f>
        <v>15.700000000000003</v>
      </c>
      <c r="K48" s="10">
        <f t="shared" ref="K48:K49" si="26">(J48/(I48-2))</f>
        <v>7.8500000000000014</v>
      </c>
      <c r="L48" s="11">
        <f t="shared" ref="L48:L49" si="27">IF(I48&gt;0,SUM(E48:H48)/I48,0)</f>
        <v>7.9</v>
      </c>
      <c r="M48" s="12">
        <f t="shared" ref="M48:M49" si="28">IF(I48=4,K48,L48)</f>
        <v>7.8500000000000014</v>
      </c>
      <c r="N48" s="13">
        <v>8.1</v>
      </c>
      <c r="O48" s="13">
        <v>7.9</v>
      </c>
      <c r="P48" s="13">
        <v>7.8</v>
      </c>
      <c r="Q48" s="13">
        <v>7.8</v>
      </c>
      <c r="R48" s="14">
        <f t="shared" ref="R48:R49" si="29">COUNT(N48:Q48)</f>
        <v>4</v>
      </c>
      <c r="S48" s="14">
        <f t="shared" ref="S48:S49" si="30">SUM(N48:Q48)-(MAX(N48:Q48)+MIN(N48:Q48))</f>
        <v>15.700000000000003</v>
      </c>
      <c r="T48" s="14">
        <f t="shared" ref="T48:T49" si="31">S48/(R48-2)</f>
        <v>7.8500000000000014</v>
      </c>
      <c r="U48" s="14">
        <f t="shared" ref="U48:U49" si="32">IF(R48&gt;0,SUM(N48:Q48)/R48,0)</f>
        <v>7.9</v>
      </c>
      <c r="V48" s="15">
        <f t="shared" ref="V48:V49" si="33">IF(R48=4,T48,U48)</f>
        <v>7.8500000000000014</v>
      </c>
      <c r="W48" s="16">
        <v>9.7899999999999991</v>
      </c>
      <c r="X48" s="16"/>
      <c r="Y48" s="17">
        <f t="shared" ref="Y48:Y49" si="34">SUM(M48+V48+W48-X48)</f>
        <v>25.490000000000002</v>
      </c>
      <c r="Z48" s="27">
        <f>IF(Y48&gt;0,RANK(Y48,$Y$48:$Y$49,0),0)</f>
        <v>1</v>
      </c>
    </row>
    <row r="49" spans="1:26" ht="18.75" customHeight="1" x14ac:dyDescent="0.2">
      <c r="A49" s="39">
        <v>71</v>
      </c>
      <c r="B49" s="41" t="s">
        <v>209</v>
      </c>
      <c r="C49" s="33" t="s">
        <v>77</v>
      </c>
      <c r="D49" s="8" t="s">
        <v>18</v>
      </c>
      <c r="E49" s="9">
        <v>7.8</v>
      </c>
      <c r="F49" s="9">
        <v>7.7</v>
      </c>
      <c r="G49" s="9">
        <v>7.9</v>
      </c>
      <c r="H49" s="9">
        <v>7.7</v>
      </c>
      <c r="I49" s="10">
        <f t="shared" si="24"/>
        <v>4</v>
      </c>
      <c r="J49" s="10">
        <f t="shared" si="25"/>
        <v>15.499999999999996</v>
      </c>
      <c r="K49" s="10">
        <f t="shared" si="26"/>
        <v>7.7499999999999982</v>
      </c>
      <c r="L49" s="11">
        <f t="shared" si="27"/>
        <v>7.7749999999999995</v>
      </c>
      <c r="M49" s="12">
        <f t="shared" si="28"/>
        <v>7.7499999999999982</v>
      </c>
      <c r="N49" s="13">
        <v>7.8</v>
      </c>
      <c r="O49" s="13">
        <v>8</v>
      </c>
      <c r="P49" s="13">
        <v>8</v>
      </c>
      <c r="Q49" s="13">
        <v>8</v>
      </c>
      <c r="R49" s="14">
        <f t="shared" si="29"/>
        <v>4</v>
      </c>
      <c r="S49" s="14">
        <f t="shared" si="30"/>
        <v>16</v>
      </c>
      <c r="T49" s="14">
        <f t="shared" si="31"/>
        <v>8</v>
      </c>
      <c r="U49" s="14">
        <f t="shared" si="32"/>
        <v>7.95</v>
      </c>
      <c r="V49" s="15">
        <f t="shared" si="33"/>
        <v>8</v>
      </c>
      <c r="W49" s="16">
        <v>9.9700000000000006</v>
      </c>
      <c r="X49" s="16">
        <v>0.3</v>
      </c>
      <c r="Y49" s="17">
        <f t="shared" si="34"/>
        <v>25.419999999999998</v>
      </c>
      <c r="Z49" s="27">
        <f>IF(Y49&gt;0,RANK(Y49,$Y$48:$Y$49,0),0)</f>
        <v>2</v>
      </c>
    </row>
    <row r="50" spans="1:26" ht="18.75" customHeight="1" x14ac:dyDescent="0.2">
      <c r="A50" s="39">
        <v>162</v>
      </c>
      <c r="B50" s="32" t="s">
        <v>264</v>
      </c>
      <c r="C50" s="33" t="s">
        <v>260</v>
      </c>
      <c r="D50" s="8" t="s">
        <v>18</v>
      </c>
      <c r="E50" s="9">
        <v>7.6</v>
      </c>
      <c r="F50" s="9">
        <v>7.5</v>
      </c>
      <c r="G50" s="9">
        <v>7.4</v>
      </c>
      <c r="H50" s="9">
        <v>7</v>
      </c>
      <c r="I50" s="10">
        <f t="shared" ref="I50" si="35">COUNT(E50:H50)</f>
        <v>4</v>
      </c>
      <c r="J50" s="10">
        <f t="shared" ref="J50" si="36">SUM(E50:H50)-(MAX(E50:H50)+MIN(E50:H50))</f>
        <v>14.9</v>
      </c>
      <c r="K50" s="10">
        <f t="shared" ref="K50" si="37">(J50/(I50-2))</f>
        <v>7.45</v>
      </c>
      <c r="L50" s="11">
        <f t="shared" ref="L50" si="38">IF(I50&gt;0,SUM(E50:H50)/I50,0)</f>
        <v>7.375</v>
      </c>
      <c r="M50" s="12">
        <f t="shared" ref="M50" si="39">IF(I50=4,K50,L50)</f>
        <v>7.45</v>
      </c>
      <c r="N50" s="13">
        <v>8.3000000000000007</v>
      </c>
      <c r="O50" s="13">
        <v>8.1999999999999993</v>
      </c>
      <c r="P50" s="13">
        <v>8.5</v>
      </c>
      <c r="Q50" s="13">
        <v>8</v>
      </c>
      <c r="R50" s="14">
        <f t="shared" ref="R50" si="40">COUNT(N50:Q50)</f>
        <v>4</v>
      </c>
      <c r="S50" s="14">
        <f t="shared" ref="S50" si="41">SUM(N50:Q50)-(MAX(N50:Q50)+MIN(N50:Q50))</f>
        <v>16.5</v>
      </c>
      <c r="T50" s="14">
        <f t="shared" ref="T50" si="42">S50/(R50-2)</f>
        <v>8.25</v>
      </c>
      <c r="U50" s="14">
        <f t="shared" ref="U50" si="43">IF(R50&gt;0,SUM(N50:Q50)/R50,0)</f>
        <v>8.25</v>
      </c>
      <c r="V50" s="15">
        <f t="shared" ref="V50" si="44">IF(R50=4,T50,U50)</f>
        <v>8.25</v>
      </c>
      <c r="W50" s="16">
        <v>9.91</v>
      </c>
      <c r="X50" s="16">
        <v>0.4</v>
      </c>
      <c r="Y50" s="17">
        <f t="shared" ref="Y50" si="45">SUM(M50+V50+W50-X50)</f>
        <v>25.21</v>
      </c>
      <c r="Z50" s="29">
        <f>IF(Y50&gt;0,RANK(Y50,$Y$48:$Y$50,0),0)</f>
        <v>3</v>
      </c>
    </row>
    <row r="51" spans="1:26" ht="18.75" customHeight="1" x14ac:dyDescent="0.2">
      <c r="A51" s="35"/>
      <c r="B51" s="34" t="s">
        <v>43</v>
      </c>
      <c r="C51" s="35"/>
      <c r="D51" s="19" t="s">
        <v>19</v>
      </c>
      <c r="E51" s="20" t="s">
        <v>12</v>
      </c>
      <c r="F51" s="20" t="s">
        <v>13</v>
      </c>
      <c r="G51" s="20" t="s">
        <v>14</v>
      </c>
      <c r="H51" s="20" t="s">
        <v>15</v>
      </c>
      <c r="I51" s="20" t="s">
        <v>6</v>
      </c>
      <c r="J51" s="20" t="s">
        <v>7</v>
      </c>
      <c r="K51" s="21" t="s">
        <v>0</v>
      </c>
      <c r="L51" s="20" t="s">
        <v>1</v>
      </c>
      <c r="M51" s="22" t="s">
        <v>16</v>
      </c>
      <c r="N51" s="23" t="s">
        <v>2</v>
      </c>
      <c r="O51" s="23" t="s">
        <v>3</v>
      </c>
      <c r="P51" s="23" t="s">
        <v>4</v>
      </c>
      <c r="Q51" s="23" t="s">
        <v>5</v>
      </c>
      <c r="R51" s="23" t="s">
        <v>6</v>
      </c>
      <c r="S51" s="23" t="s">
        <v>8</v>
      </c>
      <c r="T51" s="23" t="s">
        <v>0</v>
      </c>
      <c r="U51" s="23" t="s">
        <v>9</v>
      </c>
      <c r="V51" s="22" t="s">
        <v>17</v>
      </c>
      <c r="W51" s="23" t="s">
        <v>20</v>
      </c>
      <c r="X51" s="23" t="s">
        <v>21</v>
      </c>
      <c r="Y51" s="22" t="s">
        <v>11</v>
      </c>
      <c r="Z51" s="24" t="s">
        <v>10</v>
      </c>
    </row>
    <row r="52" spans="1:26" ht="18.75" customHeight="1" x14ac:dyDescent="0.2">
      <c r="A52" s="39">
        <v>86</v>
      </c>
      <c r="B52" s="41" t="s">
        <v>212</v>
      </c>
      <c r="C52" s="33" t="s">
        <v>135</v>
      </c>
      <c r="D52" s="8" t="s">
        <v>18</v>
      </c>
      <c r="E52" s="9">
        <v>8.5</v>
      </c>
      <c r="F52" s="9">
        <v>8</v>
      </c>
      <c r="G52" s="9">
        <v>9</v>
      </c>
      <c r="H52" s="9">
        <v>8.4</v>
      </c>
      <c r="I52" s="10">
        <f t="shared" ref="I52:I60" si="46">COUNT(E52:H52)</f>
        <v>4</v>
      </c>
      <c r="J52" s="10">
        <f t="shared" ref="J52:J60" si="47">SUM(E52:H52)-(MAX(E52:H52)+MIN(E52:H52))</f>
        <v>16.899999999999999</v>
      </c>
      <c r="K52" s="10">
        <f t="shared" ref="K52:K60" si="48">(J52/(I52-2))</f>
        <v>8.4499999999999993</v>
      </c>
      <c r="L52" s="11">
        <f t="shared" ref="L52:L60" si="49">IF(I52&gt;0,SUM(E52:H52)/I52,0)</f>
        <v>8.4749999999999996</v>
      </c>
      <c r="M52" s="12">
        <f t="shared" ref="M52:M60" si="50">IF(I52=4,K52,L52)</f>
        <v>8.4499999999999993</v>
      </c>
      <c r="N52" s="13">
        <v>9</v>
      </c>
      <c r="O52" s="13">
        <v>8.3000000000000007</v>
      </c>
      <c r="P52" s="13">
        <v>8.6999999999999993</v>
      </c>
      <c r="Q52" s="13">
        <v>8.5</v>
      </c>
      <c r="R52" s="14">
        <f t="shared" ref="R52:R60" si="51">COUNT(N52:Q52)</f>
        <v>4</v>
      </c>
      <c r="S52" s="14">
        <f t="shared" ref="S52:S60" si="52">SUM(N52:Q52)-(MAX(N52:Q52)+MIN(N52:Q52))</f>
        <v>17.2</v>
      </c>
      <c r="T52" s="14">
        <f t="shared" ref="T52:T60" si="53">S52/(R52-2)</f>
        <v>8.6</v>
      </c>
      <c r="U52" s="14">
        <f t="shared" ref="U52:U60" si="54">IF(R52&gt;0,SUM(N52:Q52)/R52,0)</f>
        <v>8.625</v>
      </c>
      <c r="V52" s="15">
        <f t="shared" ref="V52:V60" si="55">IF(R52=4,T52,U52)</f>
        <v>8.6</v>
      </c>
      <c r="W52" s="16">
        <v>9.94</v>
      </c>
      <c r="X52" s="16"/>
      <c r="Y52" s="17">
        <f t="shared" ref="Y52:Y60" si="56">SUM(M52+V52+W52-X52)</f>
        <v>26.989999999999995</v>
      </c>
      <c r="Z52" s="27">
        <f t="shared" ref="Z52:Z60" si="57">IF(Y52&gt;0,RANK(Y52,$Y$52:$Y$60,0),0)</f>
        <v>1</v>
      </c>
    </row>
    <row r="53" spans="1:26" ht="18.75" customHeight="1" x14ac:dyDescent="0.2">
      <c r="A53" s="39">
        <v>87</v>
      </c>
      <c r="B53" s="32" t="s">
        <v>251</v>
      </c>
      <c r="C53" s="33" t="s">
        <v>248</v>
      </c>
      <c r="D53" s="8" t="s">
        <v>18</v>
      </c>
      <c r="E53" s="9">
        <v>8.6</v>
      </c>
      <c r="F53" s="9">
        <v>8</v>
      </c>
      <c r="G53" s="9">
        <v>8.8000000000000007</v>
      </c>
      <c r="H53" s="9">
        <v>8.1999999999999993</v>
      </c>
      <c r="I53" s="10">
        <f t="shared" si="46"/>
        <v>4</v>
      </c>
      <c r="J53" s="10">
        <f t="shared" si="47"/>
        <v>16.8</v>
      </c>
      <c r="K53" s="10">
        <f t="shared" si="48"/>
        <v>8.4</v>
      </c>
      <c r="L53" s="11">
        <f t="shared" si="49"/>
        <v>8.4</v>
      </c>
      <c r="M53" s="12">
        <f t="shared" si="50"/>
        <v>8.4</v>
      </c>
      <c r="N53" s="13">
        <v>8.6999999999999993</v>
      </c>
      <c r="O53" s="13">
        <v>8.4</v>
      </c>
      <c r="P53" s="13">
        <v>8.8000000000000007</v>
      </c>
      <c r="Q53" s="13">
        <v>8.1</v>
      </c>
      <c r="R53" s="14">
        <f t="shared" si="51"/>
        <v>4</v>
      </c>
      <c r="S53" s="14">
        <f t="shared" si="52"/>
        <v>17.100000000000001</v>
      </c>
      <c r="T53" s="14">
        <f t="shared" si="53"/>
        <v>8.5500000000000007</v>
      </c>
      <c r="U53" s="14">
        <f t="shared" si="54"/>
        <v>8.5</v>
      </c>
      <c r="V53" s="15">
        <f t="shared" si="55"/>
        <v>8.5500000000000007</v>
      </c>
      <c r="W53" s="16">
        <v>10</v>
      </c>
      <c r="X53" s="16"/>
      <c r="Y53" s="17">
        <f t="shared" si="56"/>
        <v>26.950000000000003</v>
      </c>
      <c r="Z53" s="27">
        <f t="shared" si="57"/>
        <v>2</v>
      </c>
    </row>
    <row r="54" spans="1:26" ht="18.75" customHeight="1" x14ac:dyDescent="0.2">
      <c r="A54" s="39">
        <v>80</v>
      </c>
      <c r="B54" s="32" t="s">
        <v>213</v>
      </c>
      <c r="C54" s="33" t="s">
        <v>154</v>
      </c>
      <c r="D54" s="8" t="s">
        <v>18</v>
      </c>
      <c r="E54" s="9">
        <v>8.3000000000000007</v>
      </c>
      <c r="F54" s="9">
        <v>8.6</v>
      </c>
      <c r="G54" s="9">
        <v>8.5</v>
      </c>
      <c r="H54" s="9">
        <v>8.4</v>
      </c>
      <c r="I54" s="10">
        <f t="shared" si="46"/>
        <v>4</v>
      </c>
      <c r="J54" s="10">
        <f t="shared" si="47"/>
        <v>16.899999999999999</v>
      </c>
      <c r="K54" s="10">
        <f t="shared" si="48"/>
        <v>8.4499999999999993</v>
      </c>
      <c r="L54" s="11">
        <f t="shared" si="49"/>
        <v>8.4499999999999993</v>
      </c>
      <c r="M54" s="12">
        <f t="shared" si="50"/>
        <v>8.4499999999999993</v>
      </c>
      <c r="N54" s="13">
        <v>8</v>
      </c>
      <c r="O54" s="13">
        <v>8.1999999999999993</v>
      </c>
      <c r="P54" s="13">
        <v>8.6</v>
      </c>
      <c r="Q54" s="13">
        <v>8.5</v>
      </c>
      <c r="R54" s="14">
        <f t="shared" si="51"/>
        <v>4</v>
      </c>
      <c r="S54" s="14">
        <f t="shared" si="52"/>
        <v>16.699999999999996</v>
      </c>
      <c r="T54" s="14">
        <f t="shared" si="53"/>
        <v>8.3499999999999979</v>
      </c>
      <c r="U54" s="14">
        <f t="shared" si="54"/>
        <v>8.3249999999999993</v>
      </c>
      <c r="V54" s="15">
        <f t="shared" si="55"/>
        <v>8.3499999999999979</v>
      </c>
      <c r="W54" s="16">
        <v>9.94</v>
      </c>
      <c r="X54" s="16">
        <v>0.3</v>
      </c>
      <c r="Y54" s="17">
        <f t="shared" si="56"/>
        <v>26.439999999999994</v>
      </c>
      <c r="Z54" s="27">
        <f t="shared" si="57"/>
        <v>3</v>
      </c>
    </row>
    <row r="55" spans="1:26" ht="18.75" customHeight="1" x14ac:dyDescent="0.2">
      <c r="A55" s="39">
        <v>85</v>
      </c>
      <c r="B55" s="32" t="s">
        <v>155</v>
      </c>
      <c r="C55" s="33" t="s">
        <v>156</v>
      </c>
      <c r="D55" s="8" t="s">
        <v>18</v>
      </c>
      <c r="E55" s="9">
        <v>8.1999999999999993</v>
      </c>
      <c r="F55" s="9">
        <v>7.7</v>
      </c>
      <c r="G55" s="9">
        <v>8.1999999999999993</v>
      </c>
      <c r="H55" s="9">
        <v>7.8</v>
      </c>
      <c r="I55" s="10">
        <f t="shared" si="46"/>
        <v>4</v>
      </c>
      <c r="J55" s="10">
        <f t="shared" si="47"/>
        <v>16</v>
      </c>
      <c r="K55" s="10">
        <f t="shared" si="48"/>
        <v>8</v>
      </c>
      <c r="L55" s="11">
        <f t="shared" si="49"/>
        <v>7.9749999999999996</v>
      </c>
      <c r="M55" s="12">
        <f t="shared" si="50"/>
        <v>8</v>
      </c>
      <c r="N55" s="13">
        <v>8.6</v>
      </c>
      <c r="O55" s="13">
        <v>8</v>
      </c>
      <c r="P55" s="13">
        <v>8.5</v>
      </c>
      <c r="Q55" s="13">
        <v>7.8</v>
      </c>
      <c r="R55" s="14">
        <f t="shared" si="51"/>
        <v>4</v>
      </c>
      <c r="S55" s="14">
        <f t="shared" si="52"/>
        <v>16.5</v>
      </c>
      <c r="T55" s="14">
        <f t="shared" si="53"/>
        <v>8.25</v>
      </c>
      <c r="U55" s="14">
        <f t="shared" si="54"/>
        <v>8.2249999999999996</v>
      </c>
      <c r="V55" s="15">
        <f t="shared" si="55"/>
        <v>8.25</v>
      </c>
      <c r="W55" s="16">
        <v>9.9700000000000006</v>
      </c>
      <c r="X55" s="16">
        <v>0.3</v>
      </c>
      <c r="Y55" s="17">
        <f t="shared" si="56"/>
        <v>25.919999999999998</v>
      </c>
      <c r="Z55" s="27">
        <f t="shared" si="57"/>
        <v>4</v>
      </c>
    </row>
    <row r="56" spans="1:26" ht="18.75" customHeight="1" x14ac:dyDescent="0.2">
      <c r="A56" s="39">
        <v>88</v>
      </c>
      <c r="B56" s="75" t="s">
        <v>71</v>
      </c>
      <c r="C56" s="33" t="s">
        <v>69</v>
      </c>
      <c r="D56" s="8" t="s">
        <v>18</v>
      </c>
      <c r="E56" s="9">
        <v>8</v>
      </c>
      <c r="F56" s="9">
        <v>7.6</v>
      </c>
      <c r="G56" s="9">
        <v>7.6</v>
      </c>
      <c r="H56" s="9">
        <v>8</v>
      </c>
      <c r="I56" s="10">
        <f t="shared" si="46"/>
        <v>4</v>
      </c>
      <c r="J56" s="10">
        <f t="shared" si="47"/>
        <v>15.6</v>
      </c>
      <c r="K56" s="10">
        <f t="shared" si="48"/>
        <v>7.8</v>
      </c>
      <c r="L56" s="11">
        <f t="shared" si="49"/>
        <v>7.8</v>
      </c>
      <c r="M56" s="12">
        <f t="shared" si="50"/>
        <v>7.8</v>
      </c>
      <c r="N56" s="13">
        <v>8.4</v>
      </c>
      <c r="O56" s="13">
        <v>8</v>
      </c>
      <c r="P56" s="13">
        <v>7.9</v>
      </c>
      <c r="Q56" s="13">
        <v>8.3000000000000007</v>
      </c>
      <c r="R56" s="14">
        <f t="shared" si="51"/>
        <v>4</v>
      </c>
      <c r="S56" s="14">
        <f t="shared" si="52"/>
        <v>16.299999999999994</v>
      </c>
      <c r="T56" s="14">
        <f t="shared" si="53"/>
        <v>8.1499999999999968</v>
      </c>
      <c r="U56" s="14">
        <f t="shared" si="54"/>
        <v>8.1499999999999986</v>
      </c>
      <c r="V56" s="15">
        <f t="shared" si="55"/>
        <v>8.1499999999999968</v>
      </c>
      <c r="W56" s="16">
        <v>9.85</v>
      </c>
      <c r="X56" s="16"/>
      <c r="Y56" s="17">
        <f t="shared" si="56"/>
        <v>25.799999999999997</v>
      </c>
      <c r="Z56" s="27">
        <f t="shared" si="57"/>
        <v>5</v>
      </c>
    </row>
    <row r="57" spans="1:26" ht="18.75" customHeight="1" x14ac:dyDescent="0.2">
      <c r="A57" s="39">
        <v>81</v>
      </c>
      <c r="B57" s="32" t="s">
        <v>178</v>
      </c>
      <c r="C57" s="33" t="s">
        <v>172</v>
      </c>
      <c r="D57" s="8" t="s">
        <v>18</v>
      </c>
      <c r="E57" s="9">
        <v>8</v>
      </c>
      <c r="F57" s="9">
        <v>7.7</v>
      </c>
      <c r="G57" s="9">
        <v>7.7</v>
      </c>
      <c r="H57" s="9">
        <v>8.6</v>
      </c>
      <c r="I57" s="10">
        <f t="shared" si="46"/>
        <v>4</v>
      </c>
      <c r="J57" s="10">
        <f t="shared" si="47"/>
        <v>15.7</v>
      </c>
      <c r="K57" s="10">
        <f t="shared" si="48"/>
        <v>7.85</v>
      </c>
      <c r="L57" s="11">
        <f t="shared" si="49"/>
        <v>8</v>
      </c>
      <c r="M57" s="12">
        <f t="shared" si="50"/>
        <v>7.85</v>
      </c>
      <c r="N57" s="13">
        <v>8.5</v>
      </c>
      <c r="O57" s="13">
        <v>7.9</v>
      </c>
      <c r="P57" s="13">
        <v>8.1</v>
      </c>
      <c r="Q57" s="13">
        <v>7.9</v>
      </c>
      <c r="R57" s="14">
        <f t="shared" si="51"/>
        <v>4</v>
      </c>
      <c r="S57" s="14">
        <f t="shared" si="52"/>
        <v>16</v>
      </c>
      <c r="T57" s="14">
        <f t="shared" si="53"/>
        <v>8</v>
      </c>
      <c r="U57" s="14">
        <f t="shared" si="54"/>
        <v>8.1</v>
      </c>
      <c r="V57" s="15">
        <f t="shared" si="55"/>
        <v>8</v>
      </c>
      <c r="W57" s="16">
        <v>9.94</v>
      </c>
      <c r="X57" s="16"/>
      <c r="Y57" s="17">
        <f t="shared" si="56"/>
        <v>25.79</v>
      </c>
      <c r="Z57" s="27">
        <f t="shared" si="57"/>
        <v>6</v>
      </c>
    </row>
    <row r="58" spans="1:26" ht="18.75" customHeight="1" x14ac:dyDescent="0.2">
      <c r="A58" s="39">
        <v>83</v>
      </c>
      <c r="B58" s="32" t="s">
        <v>210</v>
      </c>
      <c r="C58" s="33" t="s">
        <v>76</v>
      </c>
      <c r="D58" s="8" t="s">
        <v>18</v>
      </c>
      <c r="E58" s="9">
        <v>7.5</v>
      </c>
      <c r="F58" s="9">
        <v>7.3</v>
      </c>
      <c r="G58" s="9">
        <v>7.5</v>
      </c>
      <c r="H58" s="9">
        <v>7.5</v>
      </c>
      <c r="I58" s="10">
        <f t="shared" si="46"/>
        <v>4</v>
      </c>
      <c r="J58" s="10">
        <f t="shared" si="47"/>
        <v>15</v>
      </c>
      <c r="K58" s="10">
        <f t="shared" si="48"/>
        <v>7.5</v>
      </c>
      <c r="L58" s="11">
        <f t="shared" si="49"/>
        <v>7.45</v>
      </c>
      <c r="M58" s="12">
        <f t="shared" si="50"/>
        <v>7.5</v>
      </c>
      <c r="N58" s="13">
        <v>8.6</v>
      </c>
      <c r="O58" s="13">
        <v>8</v>
      </c>
      <c r="P58" s="13">
        <v>8.4</v>
      </c>
      <c r="Q58" s="13">
        <v>8.1999999999999993</v>
      </c>
      <c r="R58" s="14">
        <f t="shared" si="51"/>
        <v>4</v>
      </c>
      <c r="S58" s="14">
        <f t="shared" si="52"/>
        <v>16.600000000000001</v>
      </c>
      <c r="T58" s="14">
        <f t="shared" si="53"/>
        <v>8.3000000000000007</v>
      </c>
      <c r="U58" s="14">
        <f t="shared" si="54"/>
        <v>8.3000000000000007</v>
      </c>
      <c r="V58" s="15">
        <f t="shared" si="55"/>
        <v>8.3000000000000007</v>
      </c>
      <c r="W58" s="16">
        <v>9.9700000000000006</v>
      </c>
      <c r="X58" s="16">
        <v>0.3</v>
      </c>
      <c r="Y58" s="17">
        <f t="shared" si="56"/>
        <v>25.470000000000002</v>
      </c>
      <c r="Z58" s="27">
        <f t="shared" si="57"/>
        <v>7</v>
      </c>
    </row>
    <row r="59" spans="1:26" ht="18.75" customHeight="1" x14ac:dyDescent="0.2">
      <c r="A59" s="39">
        <v>82</v>
      </c>
      <c r="B59" s="32" t="s">
        <v>214</v>
      </c>
      <c r="C59" s="33" t="s">
        <v>154</v>
      </c>
      <c r="D59" s="8" t="s">
        <v>18</v>
      </c>
      <c r="E59" s="9">
        <v>7.8</v>
      </c>
      <c r="F59" s="9">
        <v>7.5</v>
      </c>
      <c r="G59" s="9">
        <v>7.9</v>
      </c>
      <c r="H59" s="9">
        <v>7.6</v>
      </c>
      <c r="I59" s="10">
        <f t="shared" si="46"/>
        <v>4</v>
      </c>
      <c r="J59" s="10">
        <f t="shared" si="47"/>
        <v>15.400000000000004</v>
      </c>
      <c r="K59" s="10">
        <f t="shared" si="48"/>
        <v>7.700000000000002</v>
      </c>
      <c r="L59" s="11">
        <f t="shared" si="49"/>
        <v>7.7000000000000011</v>
      </c>
      <c r="M59" s="12">
        <f t="shared" si="50"/>
        <v>7.700000000000002</v>
      </c>
      <c r="N59" s="13">
        <v>8.1</v>
      </c>
      <c r="O59" s="13">
        <v>7.9</v>
      </c>
      <c r="P59" s="13">
        <v>7.9</v>
      </c>
      <c r="Q59" s="13">
        <v>8</v>
      </c>
      <c r="R59" s="14">
        <f t="shared" si="51"/>
        <v>4</v>
      </c>
      <c r="S59" s="14">
        <f t="shared" si="52"/>
        <v>15.899999999999999</v>
      </c>
      <c r="T59" s="14">
        <f t="shared" si="53"/>
        <v>7.9499999999999993</v>
      </c>
      <c r="U59" s="14">
        <f t="shared" si="54"/>
        <v>7.9749999999999996</v>
      </c>
      <c r="V59" s="15">
        <f t="shared" si="55"/>
        <v>7.9499999999999993</v>
      </c>
      <c r="W59" s="16">
        <v>9.91</v>
      </c>
      <c r="X59" s="16">
        <v>0.3</v>
      </c>
      <c r="Y59" s="17">
        <f t="shared" si="56"/>
        <v>25.26</v>
      </c>
      <c r="Z59" s="28">
        <f t="shared" si="57"/>
        <v>8</v>
      </c>
    </row>
    <row r="60" spans="1:26" ht="18.75" customHeight="1" x14ac:dyDescent="0.2">
      <c r="A60" s="39">
        <v>84</v>
      </c>
      <c r="B60" s="73" t="s">
        <v>211</v>
      </c>
      <c r="C60" s="33" t="s">
        <v>77</v>
      </c>
      <c r="D60" s="8" t="s">
        <v>18</v>
      </c>
      <c r="E60" s="9">
        <v>8</v>
      </c>
      <c r="F60" s="9">
        <v>7.5</v>
      </c>
      <c r="G60" s="9">
        <v>8</v>
      </c>
      <c r="H60" s="9">
        <v>7.6</v>
      </c>
      <c r="I60" s="10">
        <f t="shared" si="46"/>
        <v>4</v>
      </c>
      <c r="J60" s="10">
        <f t="shared" si="47"/>
        <v>15.600000000000001</v>
      </c>
      <c r="K60" s="10">
        <f t="shared" si="48"/>
        <v>7.8000000000000007</v>
      </c>
      <c r="L60" s="11">
        <f t="shared" si="49"/>
        <v>7.7750000000000004</v>
      </c>
      <c r="M60" s="12">
        <f t="shared" si="50"/>
        <v>7.8000000000000007</v>
      </c>
      <c r="N60" s="13">
        <v>8.4</v>
      </c>
      <c r="O60" s="13">
        <v>7.8</v>
      </c>
      <c r="P60" s="13">
        <v>8.3000000000000007</v>
      </c>
      <c r="Q60" s="13">
        <v>8</v>
      </c>
      <c r="R60" s="14">
        <f t="shared" si="51"/>
        <v>4</v>
      </c>
      <c r="S60" s="14">
        <f t="shared" si="52"/>
        <v>16.3</v>
      </c>
      <c r="T60" s="14">
        <f t="shared" si="53"/>
        <v>8.15</v>
      </c>
      <c r="U60" s="14">
        <f t="shared" si="54"/>
        <v>8.125</v>
      </c>
      <c r="V60" s="15">
        <f t="shared" si="55"/>
        <v>8.15</v>
      </c>
      <c r="W60" s="16">
        <v>9.91</v>
      </c>
      <c r="X60" s="16">
        <v>0.6</v>
      </c>
      <c r="Y60" s="17">
        <f t="shared" si="56"/>
        <v>25.259999999999998</v>
      </c>
      <c r="Z60" s="28">
        <f t="shared" si="57"/>
        <v>9</v>
      </c>
    </row>
    <row r="61" spans="1:26" ht="18.75" customHeight="1" x14ac:dyDescent="0.2">
      <c r="A61" s="35"/>
      <c r="B61" s="34" t="s">
        <v>30</v>
      </c>
      <c r="C61" s="35"/>
      <c r="D61" s="19" t="s">
        <v>19</v>
      </c>
      <c r="E61" s="20" t="s">
        <v>12</v>
      </c>
      <c r="F61" s="20" t="s">
        <v>13</v>
      </c>
      <c r="G61" s="20" t="s">
        <v>14</v>
      </c>
      <c r="H61" s="20" t="s">
        <v>15</v>
      </c>
      <c r="I61" s="20" t="s">
        <v>6</v>
      </c>
      <c r="J61" s="20" t="s">
        <v>7</v>
      </c>
      <c r="K61" s="21" t="s">
        <v>0</v>
      </c>
      <c r="L61" s="20" t="s">
        <v>1</v>
      </c>
      <c r="M61" s="22" t="s">
        <v>16</v>
      </c>
      <c r="N61" s="23" t="s">
        <v>2</v>
      </c>
      <c r="O61" s="23" t="s">
        <v>3</v>
      </c>
      <c r="P61" s="23" t="s">
        <v>4</v>
      </c>
      <c r="Q61" s="23" t="s">
        <v>5</v>
      </c>
      <c r="R61" s="23" t="s">
        <v>6</v>
      </c>
      <c r="S61" s="23" t="s">
        <v>8</v>
      </c>
      <c r="T61" s="23" t="s">
        <v>0</v>
      </c>
      <c r="U61" s="23" t="s">
        <v>9</v>
      </c>
      <c r="V61" s="22" t="s">
        <v>17</v>
      </c>
      <c r="W61" s="23" t="s">
        <v>20</v>
      </c>
      <c r="X61" s="23" t="s">
        <v>21</v>
      </c>
      <c r="Y61" s="22" t="s">
        <v>11</v>
      </c>
      <c r="Z61" s="24" t="s">
        <v>10</v>
      </c>
    </row>
    <row r="62" spans="1:26" ht="18.75" customHeight="1" x14ac:dyDescent="0.2">
      <c r="A62" s="39">
        <v>100</v>
      </c>
      <c r="B62" s="41" t="s">
        <v>192</v>
      </c>
      <c r="C62" s="33" t="s">
        <v>190</v>
      </c>
      <c r="D62" s="8" t="s">
        <v>18</v>
      </c>
      <c r="E62" s="9">
        <v>8.8000000000000007</v>
      </c>
      <c r="F62" s="9">
        <v>8.8000000000000007</v>
      </c>
      <c r="G62" s="9">
        <v>8.9</v>
      </c>
      <c r="H62" s="9">
        <v>8.6999999999999993</v>
      </c>
      <c r="I62" s="10">
        <f t="shared" ref="I62:I75" si="58">COUNT(E62:H62)</f>
        <v>4</v>
      </c>
      <c r="J62" s="10">
        <f t="shared" ref="J62:J75" si="59">SUM(E62:H62)-(MAX(E62:H62)+MIN(E62:H62))</f>
        <v>17.600000000000001</v>
      </c>
      <c r="K62" s="10">
        <f t="shared" ref="K62:K75" si="60">(J62/(I62-2))</f>
        <v>8.8000000000000007</v>
      </c>
      <c r="L62" s="11">
        <f t="shared" ref="L62:L75" si="61">IF(I62&gt;0,SUM(E62:H62)/I62,0)</f>
        <v>8.8000000000000007</v>
      </c>
      <c r="M62" s="12">
        <f t="shared" ref="M62:M75" si="62">IF(I62=4,K62,L62)</f>
        <v>8.8000000000000007</v>
      </c>
      <c r="N62" s="13">
        <v>8.5</v>
      </c>
      <c r="O62" s="13">
        <v>8.9</v>
      </c>
      <c r="P62" s="13">
        <v>9.1</v>
      </c>
      <c r="Q62" s="13">
        <v>8.6999999999999993</v>
      </c>
      <c r="R62" s="14">
        <f t="shared" ref="R62:R75" si="63">COUNT(N62:Q62)</f>
        <v>4</v>
      </c>
      <c r="S62" s="14">
        <f t="shared" ref="S62:S75" si="64">SUM(N62:Q62)-(MAX(N62:Q62)+MIN(N62:Q62))</f>
        <v>17.600000000000001</v>
      </c>
      <c r="T62" s="14">
        <f t="shared" ref="T62:T75" si="65">S62/(R62-2)</f>
        <v>8.8000000000000007</v>
      </c>
      <c r="U62" s="14">
        <f t="shared" ref="U62:U75" si="66">IF(R62&gt;0,SUM(N62:Q62)/R62,0)</f>
        <v>8.8000000000000007</v>
      </c>
      <c r="V62" s="15">
        <f t="shared" ref="V62:V75" si="67">IF(R62=4,T62,U62)</f>
        <v>8.8000000000000007</v>
      </c>
      <c r="W62" s="16">
        <v>10</v>
      </c>
      <c r="X62" s="16"/>
      <c r="Y62" s="17">
        <f t="shared" ref="Y62:Y75" si="68">SUM(M62+V62+W62-X62)</f>
        <v>27.6</v>
      </c>
      <c r="Z62" s="27">
        <f t="shared" ref="Z62:Z75" si="69">IF(Y62&gt;0,RANK(Y62,$Y$62:$Y$75,0),0)</f>
        <v>1</v>
      </c>
    </row>
    <row r="63" spans="1:26" ht="18.75" customHeight="1" x14ac:dyDescent="0.2">
      <c r="A63" s="39">
        <v>98</v>
      </c>
      <c r="B63" s="66" t="s">
        <v>253</v>
      </c>
      <c r="C63" s="33" t="s">
        <v>248</v>
      </c>
      <c r="D63" s="8" t="s">
        <v>18</v>
      </c>
      <c r="E63" s="9">
        <v>8.8000000000000007</v>
      </c>
      <c r="F63" s="9">
        <v>8.5</v>
      </c>
      <c r="G63" s="9">
        <v>8.5</v>
      </c>
      <c r="H63" s="9">
        <v>8.6</v>
      </c>
      <c r="I63" s="10">
        <f t="shared" si="58"/>
        <v>4</v>
      </c>
      <c r="J63" s="10">
        <f t="shared" si="59"/>
        <v>17.099999999999998</v>
      </c>
      <c r="K63" s="10">
        <f t="shared" si="60"/>
        <v>8.5499999999999989</v>
      </c>
      <c r="L63" s="11">
        <f t="shared" si="61"/>
        <v>8.6</v>
      </c>
      <c r="M63" s="12">
        <f t="shared" si="62"/>
        <v>8.5499999999999989</v>
      </c>
      <c r="N63" s="13">
        <v>8.9</v>
      </c>
      <c r="O63" s="13">
        <v>8.9</v>
      </c>
      <c r="P63" s="13">
        <v>8.6999999999999993</v>
      </c>
      <c r="Q63" s="13">
        <v>8.6</v>
      </c>
      <c r="R63" s="14">
        <f t="shared" si="63"/>
        <v>4</v>
      </c>
      <c r="S63" s="14">
        <f t="shared" si="64"/>
        <v>17.600000000000001</v>
      </c>
      <c r="T63" s="14">
        <f t="shared" si="65"/>
        <v>8.8000000000000007</v>
      </c>
      <c r="U63" s="14">
        <f t="shared" si="66"/>
        <v>8.7750000000000004</v>
      </c>
      <c r="V63" s="15">
        <f t="shared" si="67"/>
        <v>8.8000000000000007</v>
      </c>
      <c r="W63" s="16">
        <v>10</v>
      </c>
      <c r="X63" s="16"/>
      <c r="Y63" s="17">
        <f t="shared" si="68"/>
        <v>27.35</v>
      </c>
      <c r="Z63" s="27">
        <f t="shared" si="69"/>
        <v>2</v>
      </c>
    </row>
    <row r="64" spans="1:26" ht="18.75" customHeight="1" x14ac:dyDescent="0.2">
      <c r="A64" s="39">
        <v>94</v>
      </c>
      <c r="B64" s="66" t="s">
        <v>309</v>
      </c>
      <c r="C64" s="33" t="s">
        <v>260</v>
      </c>
      <c r="D64" s="8" t="s">
        <v>18</v>
      </c>
      <c r="E64" s="9">
        <v>8.4</v>
      </c>
      <c r="F64" s="9">
        <v>8.4</v>
      </c>
      <c r="G64" s="9">
        <v>8.4</v>
      </c>
      <c r="H64" s="9">
        <v>8.3000000000000007</v>
      </c>
      <c r="I64" s="10">
        <f t="shared" si="58"/>
        <v>4</v>
      </c>
      <c r="J64" s="10">
        <f t="shared" si="59"/>
        <v>16.799999999999997</v>
      </c>
      <c r="K64" s="10">
        <f t="shared" si="60"/>
        <v>8.3999999999999986</v>
      </c>
      <c r="L64" s="11">
        <f t="shared" si="61"/>
        <v>8.375</v>
      </c>
      <c r="M64" s="12">
        <f t="shared" si="62"/>
        <v>8.3999999999999986</v>
      </c>
      <c r="N64" s="13">
        <v>8.4</v>
      </c>
      <c r="O64" s="13">
        <v>8.6</v>
      </c>
      <c r="P64" s="13">
        <v>8.6</v>
      </c>
      <c r="Q64" s="13">
        <v>8.4</v>
      </c>
      <c r="R64" s="14">
        <f t="shared" si="63"/>
        <v>4</v>
      </c>
      <c r="S64" s="14">
        <f t="shared" si="64"/>
        <v>17</v>
      </c>
      <c r="T64" s="14">
        <f t="shared" si="65"/>
        <v>8.5</v>
      </c>
      <c r="U64" s="14">
        <f t="shared" si="66"/>
        <v>8.5</v>
      </c>
      <c r="V64" s="15">
        <f t="shared" si="67"/>
        <v>8.5</v>
      </c>
      <c r="W64" s="16">
        <v>10</v>
      </c>
      <c r="X64" s="16"/>
      <c r="Y64" s="17">
        <f t="shared" si="68"/>
        <v>26.9</v>
      </c>
      <c r="Z64" s="27">
        <f t="shared" si="69"/>
        <v>3</v>
      </c>
    </row>
    <row r="65" spans="1:26" ht="18.75" customHeight="1" x14ac:dyDescent="0.2">
      <c r="A65" s="39">
        <v>90</v>
      </c>
      <c r="B65" s="41" t="s">
        <v>324</v>
      </c>
      <c r="C65" s="33" t="s">
        <v>135</v>
      </c>
      <c r="D65" s="8" t="s">
        <v>18</v>
      </c>
      <c r="E65" s="9">
        <v>8.3000000000000007</v>
      </c>
      <c r="F65" s="9">
        <v>8.1</v>
      </c>
      <c r="G65" s="9">
        <v>8.1</v>
      </c>
      <c r="H65" s="9">
        <v>8.5</v>
      </c>
      <c r="I65" s="10">
        <f t="shared" si="58"/>
        <v>4</v>
      </c>
      <c r="J65" s="10">
        <f t="shared" si="59"/>
        <v>16.399999999999999</v>
      </c>
      <c r="K65" s="10">
        <f t="shared" si="60"/>
        <v>8.1999999999999993</v>
      </c>
      <c r="L65" s="11">
        <f t="shared" si="61"/>
        <v>8.25</v>
      </c>
      <c r="M65" s="12">
        <f t="shared" si="62"/>
        <v>8.1999999999999993</v>
      </c>
      <c r="N65" s="13">
        <v>8.5</v>
      </c>
      <c r="O65" s="13">
        <v>8.6999999999999993</v>
      </c>
      <c r="P65" s="13">
        <v>8.3000000000000007</v>
      </c>
      <c r="Q65" s="13">
        <v>8.3000000000000007</v>
      </c>
      <c r="R65" s="14">
        <f t="shared" si="63"/>
        <v>4</v>
      </c>
      <c r="S65" s="14">
        <f t="shared" si="64"/>
        <v>16.799999999999997</v>
      </c>
      <c r="T65" s="14">
        <f t="shared" si="65"/>
        <v>8.3999999999999986</v>
      </c>
      <c r="U65" s="14">
        <f t="shared" si="66"/>
        <v>8.4499999999999993</v>
      </c>
      <c r="V65" s="15">
        <f t="shared" si="67"/>
        <v>8.3999999999999986</v>
      </c>
      <c r="W65" s="16">
        <v>9.9700000000000006</v>
      </c>
      <c r="X65" s="16"/>
      <c r="Y65" s="17">
        <f t="shared" si="68"/>
        <v>26.57</v>
      </c>
      <c r="Z65" s="27">
        <f t="shared" si="69"/>
        <v>4</v>
      </c>
    </row>
    <row r="66" spans="1:26" ht="18.75" customHeight="1" x14ac:dyDescent="0.2">
      <c r="A66" s="39">
        <v>97</v>
      </c>
      <c r="B66" s="40" t="s">
        <v>252</v>
      </c>
      <c r="C66" s="33" t="s">
        <v>248</v>
      </c>
      <c r="D66" s="8" t="s">
        <v>18</v>
      </c>
      <c r="E66" s="9">
        <v>8.4</v>
      </c>
      <c r="F66" s="9">
        <v>8.1999999999999993</v>
      </c>
      <c r="G66" s="9">
        <v>7.5</v>
      </c>
      <c r="H66" s="9">
        <v>8.6</v>
      </c>
      <c r="I66" s="10">
        <f t="shared" si="58"/>
        <v>4</v>
      </c>
      <c r="J66" s="10">
        <f t="shared" si="59"/>
        <v>16.600000000000001</v>
      </c>
      <c r="K66" s="10">
        <f t="shared" si="60"/>
        <v>8.3000000000000007</v>
      </c>
      <c r="L66" s="11">
        <f t="shared" si="61"/>
        <v>8.1750000000000007</v>
      </c>
      <c r="M66" s="12">
        <f t="shared" si="62"/>
        <v>8.3000000000000007</v>
      </c>
      <c r="N66" s="13">
        <v>8</v>
      </c>
      <c r="O66" s="13">
        <v>8.3000000000000007</v>
      </c>
      <c r="P66" s="13">
        <v>8.1</v>
      </c>
      <c r="Q66" s="13">
        <v>8.4</v>
      </c>
      <c r="R66" s="14">
        <f t="shared" si="63"/>
        <v>4</v>
      </c>
      <c r="S66" s="14">
        <f t="shared" si="64"/>
        <v>16.399999999999999</v>
      </c>
      <c r="T66" s="14">
        <f t="shared" si="65"/>
        <v>8.1999999999999993</v>
      </c>
      <c r="U66" s="14">
        <f t="shared" si="66"/>
        <v>8.1999999999999993</v>
      </c>
      <c r="V66" s="15">
        <f t="shared" si="67"/>
        <v>8.1999999999999993</v>
      </c>
      <c r="W66" s="16">
        <v>10</v>
      </c>
      <c r="X66" s="16"/>
      <c r="Y66" s="17">
        <f t="shared" si="68"/>
        <v>26.5</v>
      </c>
      <c r="Z66" s="27">
        <f t="shared" si="69"/>
        <v>5</v>
      </c>
    </row>
    <row r="67" spans="1:26" ht="18.75" customHeight="1" x14ac:dyDescent="0.2">
      <c r="A67" s="39">
        <v>91</v>
      </c>
      <c r="B67" s="41" t="s">
        <v>216</v>
      </c>
      <c r="C67" s="33" t="s">
        <v>77</v>
      </c>
      <c r="D67" s="8" t="s">
        <v>18</v>
      </c>
      <c r="E67" s="9">
        <v>7.5</v>
      </c>
      <c r="F67" s="9">
        <v>8</v>
      </c>
      <c r="G67" s="9">
        <v>8.4</v>
      </c>
      <c r="H67" s="9">
        <v>8</v>
      </c>
      <c r="I67" s="10">
        <f t="shared" si="58"/>
        <v>4</v>
      </c>
      <c r="J67" s="10">
        <f t="shared" si="59"/>
        <v>15.999999999999998</v>
      </c>
      <c r="K67" s="10">
        <f t="shared" si="60"/>
        <v>7.9999999999999991</v>
      </c>
      <c r="L67" s="11">
        <f t="shared" si="61"/>
        <v>7.9749999999999996</v>
      </c>
      <c r="M67" s="12">
        <f t="shared" si="62"/>
        <v>7.9999999999999991</v>
      </c>
      <c r="N67" s="13">
        <v>7.9</v>
      </c>
      <c r="O67" s="13">
        <v>8.1999999999999993</v>
      </c>
      <c r="P67" s="13">
        <v>8.1999999999999993</v>
      </c>
      <c r="Q67" s="13">
        <v>8.1</v>
      </c>
      <c r="R67" s="14">
        <f t="shared" si="63"/>
        <v>4</v>
      </c>
      <c r="S67" s="14">
        <f t="shared" si="64"/>
        <v>16.299999999999997</v>
      </c>
      <c r="T67" s="14">
        <f t="shared" si="65"/>
        <v>8.1499999999999986</v>
      </c>
      <c r="U67" s="14">
        <f t="shared" si="66"/>
        <v>8.1</v>
      </c>
      <c r="V67" s="15">
        <f t="shared" si="67"/>
        <v>8.1499999999999986</v>
      </c>
      <c r="W67" s="16">
        <v>10</v>
      </c>
      <c r="X67" s="16"/>
      <c r="Y67" s="17">
        <f t="shared" si="68"/>
        <v>26.15</v>
      </c>
      <c r="Z67" s="27">
        <f t="shared" si="69"/>
        <v>6</v>
      </c>
    </row>
    <row r="68" spans="1:26" ht="18.75" customHeight="1" x14ac:dyDescent="0.2">
      <c r="A68" s="39">
        <v>99</v>
      </c>
      <c r="B68" s="40" t="s">
        <v>66</v>
      </c>
      <c r="C68" s="33" t="s">
        <v>56</v>
      </c>
      <c r="D68" s="8" t="s">
        <v>18</v>
      </c>
      <c r="E68" s="9">
        <v>8</v>
      </c>
      <c r="F68" s="9">
        <v>8.4</v>
      </c>
      <c r="G68" s="9">
        <v>7.9</v>
      </c>
      <c r="H68" s="9">
        <v>8</v>
      </c>
      <c r="I68" s="10">
        <f t="shared" si="58"/>
        <v>4</v>
      </c>
      <c r="J68" s="10">
        <f t="shared" si="59"/>
        <v>15.999999999999996</v>
      </c>
      <c r="K68" s="10">
        <f t="shared" si="60"/>
        <v>7.9999999999999982</v>
      </c>
      <c r="L68" s="11">
        <f t="shared" si="61"/>
        <v>8.0749999999999993</v>
      </c>
      <c r="M68" s="12">
        <f t="shared" si="62"/>
        <v>7.9999999999999982</v>
      </c>
      <c r="N68" s="13">
        <v>8</v>
      </c>
      <c r="O68" s="13">
        <v>8.3000000000000007</v>
      </c>
      <c r="P68" s="13">
        <v>8</v>
      </c>
      <c r="Q68" s="13">
        <v>8.5</v>
      </c>
      <c r="R68" s="14">
        <f t="shared" si="63"/>
        <v>4</v>
      </c>
      <c r="S68" s="14">
        <f t="shared" si="64"/>
        <v>16.299999999999997</v>
      </c>
      <c r="T68" s="14">
        <f t="shared" si="65"/>
        <v>8.1499999999999986</v>
      </c>
      <c r="U68" s="14">
        <f t="shared" si="66"/>
        <v>8.1999999999999993</v>
      </c>
      <c r="V68" s="15">
        <f t="shared" si="67"/>
        <v>8.1499999999999986</v>
      </c>
      <c r="W68" s="16">
        <v>10</v>
      </c>
      <c r="X68" s="16"/>
      <c r="Y68" s="17">
        <f t="shared" si="68"/>
        <v>26.15</v>
      </c>
      <c r="Z68" s="27">
        <f t="shared" si="69"/>
        <v>6</v>
      </c>
    </row>
    <row r="69" spans="1:26" ht="18.75" customHeight="1" x14ac:dyDescent="0.2">
      <c r="A69" s="39">
        <v>101</v>
      </c>
      <c r="B69" s="40" t="s">
        <v>261</v>
      </c>
      <c r="C69" s="33" t="s">
        <v>260</v>
      </c>
      <c r="D69" s="8" t="s">
        <v>18</v>
      </c>
      <c r="E69" s="9">
        <v>8</v>
      </c>
      <c r="F69" s="9">
        <v>8</v>
      </c>
      <c r="G69" s="9">
        <v>7.8</v>
      </c>
      <c r="H69" s="9">
        <v>8</v>
      </c>
      <c r="I69" s="10">
        <f t="shared" si="58"/>
        <v>4</v>
      </c>
      <c r="J69" s="10">
        <f t="shared" si="59"/>
        <v>16</v>
      </c>
      <c r="K69" s="10">
        <f t="shared" si="60"/>
        <v>8</v>
      </c>
      <c r="L69" s="11">
        <f t="shared" si="61"/>
        <v>7.95</v>
      </c>
      <c r="M69" s="12">
        <f t="shared" si="62"/>
        <v>8</v>
      </c>
      <c r="N69" s="13">
        <v>8.1</v>
      </c>
      <c r="O69" s="13">
        <v>8.1999999999999993</v>
      </c>
      <c r="P69" s="13">
        <v>8.1999999999999993</v>
      </c>
      <c r="Q69" s="13">
        <v>8.4</v>
      </c>
      <c r="R69" s="14">
        <f t="shared" si="63"/>
        <v>4</v>
      </c>
      <c r="S69" s="14">
        <f t="shared" si="64"/>
        <v>16.399999999999999</v>
      </c>
      <c r="T69" s="14">
        <f t="shared" si="65"/>
        <v>8.1999999999999993</v>
      </c>
      <c r="U69" s="14">
        <f t="shared" si="66"/>
        <v>8.2249999999999996</v>
      </c>
      <c r="V69" s="15">
        <f t="shared" si="67"/>
        <v>8.1999999999999993</v>
      </c>
      <c r="W69" s="16">
        <v>10</v>
      </c>
      <c r="X69" s="16">
        <v>0.3</v>
      </c>
      <c r="Y69" s="17">
        <f t="shared" si="68"/>
        <v>25.9</v>
      </c>
      <c r="Z69" s="27">
        <f t="shared" si="69"/>
        <v>8</v>
      </c>
    </row>
    <row r="70" spans="1:26" ht="18.75" customHeight="1" x14ac:dyDescent="0.2">
      <c r="A70" s="39">
        <v>93</v>
      </c>
      <c r="B70" s="64" t="s">
        <v>215</v>
      </c>
      <c r="C70" s="33" t="s">
        <v>76</v>
      </c>
      <c r="D70" s="8" t="s">
        <v>18</v>
      </c>
      <c r="E70" s="9">
        <v>7.6</v>
      </c>
      <c r="F70" s="9">
        <v>7.7</v>
      </c>
      <c r="G70" s="9">
        <v>7.7</v>
      </c>
      <c r="H70" s="9">
        <v>7.7</v>
      </c>
      <c r="I70" s="10">
        <f t="shared" si="58"/>
        <v>4</v>
      </c>
      <c r="J70" s="10">
        <f t="shared" si="59"/>
        <v>15.399999999999999</v>
      </c>
      <c r="K70" s="10">
        <f t="shared" si="60"/>
        <v>7.6999999999999993</v>
      </c>
      <c r="L70" s="11">
        <f t="shared" si="61"/>
        <v>7.6749999999999998</v>
      </c>
      <c r="M70" s="12">
        <f t="shared" si="62"/>
        <v>7.6999999999999993</v>
      </c>
      <c r="N70" s="13">
        <v>8</v>
      </c>
      <c r="O70" s="13">
        <v>8.6999999999999993</v>
      </c>
      <c r="P70" s="13">
        <v>8.1</v>
      </c>
      <c r="Q70" s="13">
        <v>8.1999999999999993</v>
      </c>
      <c r="R70" s="14">
        <f t="shared" si="63"/>
        <v>4</v>
      </c>
      <c r="S70" s="14">
        <f t="shared" si="64"/>
        <v>16.3</v>
      </c>
      <c r="T70" s="14">
        <f t="shared" si="65"/>
        <v>8.15</v>
      </c>
      <c r="U70" s="14">
        <f t="shared" si="66"/>
        <v>8.25</v>
      </c>
      <c r="V70" s="15">
        <f t="shared" si="67"/>
        <v>8.15</v>
      </c>
      <c r="W70" s="16">
        <v>10</v>
      </c>
      <c r="X70" s="16"/>
      <c r="Y70" s="17">
        <f t="shared" si="68"/>
        <v>25.85</v>
      </c>
      <c r="Z70" s="28">
        <f t="shared" si="69"/>
        <v>9</v>
      </c>
    </row>
    <row r="71" spans="1:26" ht="18.75" customHeight="1" x14ac:dyDescent="0.2">
      <c r="A71" s="39">
        <v>95</v>
      </c>
      <c r="B71" s="64" t="s">
        <v>322</v>
      </c>
      <c r="C71" s="33" t="s">
        <v>69</v>
      </c>
      <c r="D71" s="8" t="s">
        <v>18</v>
      </c>
      <c r="E71" s="9">
        <v>7.6</v>
      </c>
      <c r="F71" s="9">
        <v>7.6</v>
      </c>
      <c r="G71" s="9">
        <v>8</v>
      </c>
      <c r="H71" s="9">
        <v>8</v>
      </c>
      <c r="I71" s="10">
        <f t="shared" si="58"/>
        <v>4</v>
      </c>
      <c r="J71" s="10">
        <f t="shared" si="59"/>
        <v>15.6</v>
      </c>
      <c r="K71" s="10">
        <f t="shared" si="60"/>
        <v>7.8</v>
      </c>
      <c r="L71" s="11">
        <f t="shared" si="61"/>
        <v>7.8</v>
      </c>
      <c r="M71" s="12">
        <f t="shared" si="62"/>
        <v>7.8</v>
      </c>
      <c r="N71" s="13">
        <v>7.9</v>
      </c>
      <c r="O71" s="13">
        <v>8</v>
      </c>
      <c r="P71" s="13">
        <v>8</v>
      </c>
      <c r="Q71" s="13">
        <v>8.5</v>
      </c>
      <c r="R71" s="14">
        <f t="shared" si="63"/>
        <v>4</v>
      </c>
      <c r="S71" s="14">
        <f t="shared" si="64"/>
        <v>16</v>
      </c>
      <c r="T71" s="14">
        <f t="shared" si="65"/>
        <v>8</v>
      </c>
      <c r="U71" s="14">
        <f t="shared" si="66"/>
        <v>8.1</v>
      </c>
      <c r="V71" s="15">
        <f t="shared" si="67"/>
        <v>8</v>
      </c>
      <c r="W71" s="16">
        <v>9.91</v>
      </c>
      <c r="X71" s="16"/>
      <c r="Y71" s="17">
        <f t="shared" si="68"/>
        <v>25.71</v>
      </c>
      <c r="Z71" s="28">
        <f t="shared" si="69"/>
        <v>10</v>
      </c>
    </row>
    <row r="72" spans="1:26" ht="18.75" customHeight="1" x14ac:dyDescent="0.2">
      <c r="A72" s="39">
        <v>92</v>
      </c>
      <c r="B72" s="41" t="s">
        <v>325</v>
      </c>
      <c r="C72" s="33" t="s">
        <v>135</v>
      </c>
      <c r="D72" s="8" t="s">
        <v>18</v>
      </c>
      <c r="E72" s="9">
        <v>7.6</v>
      </c>
      <c r="F72" s="9">
        <v>7.4</v>
      </c>
      <c r="G72" s="9">
        <v>7.7</v>
      </c>
      <c r="H72" s="9">
        <v>7.9</v>
      </c>
      <c r="I72" s="10">
        <f t="shared" si="58"/>
        <v>4</v>
      </c>
      <c r="J72" s="10">
        <f t="shared" si="59"/>
        <v>15.3</v>
      </c>
      <c r="K72" s="10">
        <f t="shared" si="60"/>
        <v>7.65</v>
      </c>
      <c r="L72" s="11">
        <f t="shared" si="61"/>
        <v>7.65</v>
      </c>
      <c r="M72" s="12">
        <f t="shared" si="62"/>
        <v>7.65</v>
      </c>
      <c r="N72" s="13">
        <v>7.9</v>
      </c>
      <c r="O72" s="13">
        <v>8.5</v>
      </c>
      <c r="P72" s="13">
        <v>7.9</v>
      </c>
      <c r="Q72" s="13">
        <v>7.9</v>
      </c>
      <c r="R72" s="14">
        <f t="shared" si="63"/>
        <v>4</v>
      </c>
      <c r="S72" s="14">
        <f t="shared" si="64"/>
        <v>15.799999999999997</v>
      </c>
      <c r="T72" s="14">
        <f t="shared" si="65"/>
        <v>7.8999999999999986</v>
      </c>
      <c r="U72" s="14">
        <f t="shared" si="66"/>
        <v>8.0499999999999989</v>
      </c>
      <c r="V72" s="15">
        <f t="shared" si="67"/>
        <v>7.8999999999999986</v>
      </c>
      <c r="W72" s="16">
        <v>9.9700000000000006</v>
      </c>
      <c r="X72" s="16">
        <v>0.3</v>
      </c>
      <c r="Y72" s="17">
        <f t="shared" si="68"/>
        <v>25.22</v>
      </c>
      <c r="Z72" s="29">
        <f t="shared" si="69"/>
        <v>11</v>
      </c>
    </row>
    <row r="73" spans="1:26" ht="18.75" customHeight="1" x14ac:dyDescent="0.2">
      <c r="A73" s="39">
        <v>103</v>
      </c>
      <c r="B73" s="64" t="s">
        <v>70</v>
      </c>
      <c r="C73" s="33" t="s">
        <v>69</v>
      </c>
      <c r="D73" s="8" t="s">
        <v>18</v>
      </c>
      <c r="E73" s="9">
        <v>6.8</v>
      </c>
      <c r="F73" s="9">
        <v>7.1</v>
      </c>
      <c r="G73" s="9">
        <v>7.2</v>
      </c>
      <c r="H73" s="9">
        <v>7.7</v>
      </c>
      <c r="I73" s="10">
        <f t="shared" si="58"/>
        <v>4</v>
      </c>
      <c r="J73" s="10">
        <f t="shared" si="59"/>
        <v>14.299999999999997</v>
      </c>
      <c r="K73" s="10">
        <f t="shared" si="60"/>
        <v>7.1499999999999986</v>
      </c>
      <c r="L73" s="11">
        <f t="shared" si="61"/>
        <v>7.1999999999999993</v>
      </c>
      <c r="M73" s="12">
        <f t="shared" si="62"/>
        <v>7.1499999999999986</v>
      </c>
      <c r="N73" s="13">
        <v>7.9</v>
      </c>
      <c r="O73" s="13">
        <v>7.9</v>
      </c>
      <c r="P73" s="13">
        <v>7.9</v>
      </c>
      <c r="Q73" s="13">
        <v>8.5</v>
      </c>
      <c r="R73" s="14">
        <f t="shared" si="63"/>
        <v>4</v>
      </c>
      <c r="S73" s="14">
        <f t="shared" si="64"/>
        <v>15.800000000000004</v>
      </c>
      <c r="T73" s="14">
        <f t="shared" si="65"/>
        <v>7.9000000000000021</v>
      </c>
      <c r="U73" s="14">
        <f t="shared" si="66"/>
        <v>8.0500000000000007</v>
      </c>
      <c r="V73" s="15">
        <f t="shared" si="67"/>
        <v>7.9000000000000021</v>
      </c>
      <c r="W73" s="16">
        <v>10</v>
      </c>
      <c r="X73" s="16"/>
      <c r="Y73" s="17">
        <f t="shared" si="68"/>
        <v>25.05</v>
      </c>
      <c r="Z73" s="29">
        <f t="shared" si="69"/>
        <v>12</v>
      </c>
    </row>
    <row r="74" spans="1:26" ht="18.75" customHeight="1" x14ac:dyDescent="0.2">
      <c r="A74" s="39">
        <v>102</v>
      </c>
      <c r="B74" s="41" t="s">
        <v>91</v>
      </c>
      <c r="C74" s="33" t="s">
        <v>86</v>
      </c>
      <c r="D74" s="8" t="s">
        <v>18</v>
      </c>
      <c r="E74" s="9">
        <v>6.9</v>
      </c>
      <c r="F74" s="9">
        <v>6.8</v>
      </c>
      <c r="G74" s="9">
        <v>6.9</v>
      </c>
      <c r="H74" s="9">
        <v>7.2</v>
      </c>
      <c r="I74" s="10">
        <f t="shared" si="58"/>
        <v>4</v>
      </c>
      <c r="J74" s="10">
        <f t="shared" si="59"/>
        <v>13.8</v>
      </c>
      <c r="K74" s="10">
        <f t="shared" si="60"/>
        <v>6.9</v>
      </c>
      <c r="L74" s="11">
        <f t="shared" si="61"/>
        <v>6.95</v>
      </c>
      <c r="M74" s="12">
        <f t="shared" si="62"/>
        <v>6.9</v>
      </c>
      <c r="N74" s="13">
        <v>7.6</v>
      </c>
      <c r="O74" s="13">
        <v>7.8</v>
      </c>
      <c r="P74" s="13">
        <v>7.8</v>
      </c>
      <c r="Q74" s="13">
        <v>7.9</v>
      </c>
      <c r="R74" s="14">
        <f t="shared" si="63"/>
        <v>4</v>
      </c>
      <c r="S74" s="14">
        <f t="shared" si="64"/>
        <v>15.600000000000001</v>
      </c>
      <c r="T74" s="14">
        <f t="shared" si="65"/>
        <v>7.8000000000000007</v>
      </c>
      <c r="U74" s="14">
        <f t="shared" si="66"/>
        <v>7.7750000000000004</v>
      </c>
      <c r="V74" s="15">
        <f t="shared" si="67"/>
        <v>7.8000000000000007</v>
      </c>
      <c r="W74" s="16">
        <v>10</v>
      </c>
      <c r="X74" s="16">
        <v>0.3</v>
      </c>
      <c r="Y74" s="17">
        <f t="shared" si="68"/>
        <v>24.400000000000002</v>
      </c>
      <c r="Z74" s="29">
        <f t="shared" si="69"/>
        <v>13</v>
      </c>
    </row>
    <row r="75" spans="1:26" ht="18.75" customHeight="1" x14ac:dyDescent="0.2">
      <c r="A75" s="39">
        <v>96</v>
      </c>
      <c r="B75" s="66" t="s">
        <v>262</v>
      </c>
      <c r="C75" s="33" t="s">
        <v>260</v>
      </c>
      <c r="D75" s="8" t="s">
        <v>18</v>
      </c>
      <c r="E75" s="9">
        <v>6.3</v>
      </c>
      <c r="F75" s="9">
        <v>5.9</v>
      </c>
      <c r="G75" s="9">
        <v>6.8</v>
      </c>
      <c r="H75" s="9">
        <v>7.3</v>
      </c>
      <c r="I75" s="10">
        <f t="shared" si="58"/>
        <v>4</v>
      </c>
      <c r="J75" s="10">
        <f t="shared" si="59"/>
        <v>13.100000000000001</v>
      </c>
      <c r="K75" s="10">
        <f t="shared" si="60"/>
        <v>6.5500000000000007</v>
      </c>
      <c r="L75" s="11">
        <f t="shared" si="61"/>
        <v>6.5750000000000002</v>
      </c>
      <c r="M75" s="12">
        <f t="shared" si="62"/>
        <v>6.5500000000000007</v>
      </c>
      <c r="N75" s="13">
        <v>7.9</v>
      </c>
      <c r="O75" s="13">
        <v>7.9</v>
      </c>
      <c r="P75" s="13">
        <v>7.9</v>
      </c>
      <c r="Q75" s="13">
        <v>8.1</v>
      </c>
      <c r="R75" s="14">
        <f t="shared" si="63"/>
        <v>4</v>
      </c>
      <c r="S75" s="14">
        <f t="shared" si="64"/>
        <v>15.800000000000004</v>
      </c>
      <c r="T75" s="14">
        <f t="shared" si="65"/>
        <v>7.9000000000000021</v>
      </c>
      <c r="U75" s="14">
        <f t="shared" si="66"/>
        <v>7.9500000000000011</v>
      </c>
      <c r="V75" s="15">
        <f t="shared" si="67"/>
        <v>7.9000000000000021</v>
      </c>
      <c r="W75" s="16">
        <v>10</v>
      </c>
      <c r="X75" s="16">
        <v>0.9</v>
      </c>
      <c r="Y75" s="17">
        <f t="shared" si="68"/>
        <v>23.550000000000004</v>
      </c>
      <c r="Z75" s="29">
        <f t="shared" si="69"/>
        <v>14</v>
      </c>
    </row>
    <row r="76" spans="1:26" ht="19.5" customHeight="1" x14ac:dyDescent="0.2">
      <c r="A76" s="35"/>
      <c r="B76" s="34" t="s">
        <v>31</v>
      </c>
      <c r="C76" s="35"/>
      <c r="D76" s="19" t="s">
        <v>19</v>
      </c>
      <c r="E76" s="20" t="s">
        <v>12</v>
      </c>
      <c r="F76" s="20" t="s">
        <v>13</v>
      </c>
      <c r="G76" s="20" t="s">
        <v>14</v>
      </c>
      <c r="H76" s="20" t="s">
        <v>15</v>
      </c>
      <c r="I76" s="20" t="s">
        <v>6</v>
      </c>
      <c r="J76" s="20" t="s">
        <v>7</v>
      </c>
      <c r="K76" s="21" t="s">
        <v>0</v>
      </c>
      <c r="L76" s="20" t="s">
        <v>1</v>
      </c>
      <c r="M76" s="22" t="s">
        <v>16</v>
      </c>
      <c r="N76" s="23" t="s">
        <v>2</v>
      </c>
      <c r="O76" s="23" t="s">
        <v>3</v>
      </c>
      <c r="P76" s="23" t="s">
        <v>4</v>
      </c>
      <c r="Q76" s="23" t="s">
        <v>5</v>
      </c>
      <c r="R76" s="23" t="s">
        <v>6</v>
      </c>
      <c r="S76" s="23" t="s">
        <v>8</v>
      </c>
      <c r="T76" s="23" t="s">
        <v>0</v>
      </c>
      <c r="U76" s="23" t="s">
        <v>9</v>
      </c>
      <c r="V76" s="22" t="s">
        <v>17</v>
      </c>
      <c r="W76" s="23" t="s">
        <v>20</v>
      </c>
      <c r="X76" s="23" t="s">
        <v>21</v>
      </c>
      <c r="Y76" s="22" t="s">
        <v>11</v>
      </c>
      <c r="Z76" s="24" t="s">
        <v>10</v>
      </c>
    </row>
    <row r="77" spans="1:26" ht="18.75" customHeight="1" x14ac:dyDescent="0.2">
      <c r="A77" s="39">
        <v>119</v>
      </c>
      <c r="B77" s="41" t="s">
        <v>278</v>
      </c>
      <c r="C77" s="33" t="s">
        <v>271</v>
      </c>
      <c r="D77" s="8" t="s">
        <v>18</v>
      </c>
      <c r="E77" s="9">
        <v>8.8000000000000007</v>
      </c>
      <c r="F77" s="9">
        <v>8.8000000000000007</v>
      </c>
      <c r="G77" s="9">
        <v>9.1999999999999993</v>
      </c>
      <c r="H77" s="9">
        <v>8.8000000000000007</v>
      </c>
      <c r="I77" s="10">
        <f t="shared" ref="I77:I118" si="70">COUNT(E77:H77)</f>
        <v>4</v>
      </c>
      <c r="J77" s="10">
        <f t="shared" ref="J77:J118" si="71">SUM(E77:H77)-(MAX(E77:H77)+MIN(E77:H77))</f>
        <v>17.600000000000001</v>
      </c>
      <c r="K77" s="10">
        <f t="shared" ref="K77:K118" si="72">(J77/(I77-2))</f>
        <v>8.8000000000000007</v>
      </c>
      <c r="L77" s="11">
        <f t="shared" ref="L77:L118" si="73">IF(I77&gt;0,SUM(E77:H77)/I77,0)</f>
        <v>8.9</v>
      </c>
      <c r="M77" s="12">
        <f t="shared" ref="M77:M118" si="74">IF(I77=4,K77,L77)</f>
        <v>8.8000000000000007</v>
      </c>
      <c r="N77" s="13">
        <v>9.1999999999999993</v>
      </c>
      <c r="O77" s="13">
        <v>8</v>
      </c>
      <c r="P77" s="13">
        <v>9</v>
      </c>
      <c r="Q77" s="13">
        <v>8.8000000000000007</v>
      </c>
      <c r="R77" s="14">
        <f t="shared" ref="R77:R118" si="75">COUNT(N77:Q77)</f>
        <v>4</v>
      </c>
      <c r="S77" s="14">
        <f t="shared" ref="S77:S118" si="76">SUM(N77:Q77)-(MAX(N77:Q77)+MIN(N77:Q77))</f>
        <v>17.8</v>
      </c>
      <c r="T77" s="14">
        <f t="shared" ref="T77:T118" si="77">S77/(R77-2)</f>
        <v>8.9</v>
      </c>
      <c r="U77" s="14">
        <f t="shared" ref="U77:U118" si="78">IF(R77&gt;0,SUM(N77:Q77)/R77,0)</f>
        <v>8.75</v>
      </c>
      <c r="V77" s="15">
        <f t="shared" ref="V77:V118" si="79">IF(R77=4,T77,U77)</f>
        <v>8.9</v>
      </c>
      <c r="W77" s="16">
        <v>10</v>
      </c>
      <c r="X77" s="16"/>
      <c r="Y77" s="17">
        <f t="shared" ref="Y77:Y118" si="80">SUM(M77+V77+W77-X77)</f>
        <v>27.700000000000003</v>
      </c>
      <c r="Z77" s="31">
        <f t="shared" ref="Z77:Z118" si="81">IF(Y77&gt;0,RANK(Y77,$Y$77:$Y$118,0),0)</f>
        <v>1</v>
      </c>
    </row>
    <row r="78" spans="1:26" ht="18.75" customHeight="1" x14ac:dyDescent="0.2">
      <c r="A78" s="39">
        <v>127</v>
      </c>
      <c r="B78" s="32" t="s">
        <v>277</v>
      </c>
      <c r="C78" s="33" t="s">
        <v>271</v>
      </c>
      <c r="D78" s="8" t="s">
        <v>18</v>
      </c>
      <c r="E78" s="9">
        <v>8.8000000000000007</v>
      </c>
      <c r="F78" s="9">
        <v>8.6</v>
      </c>
      <c r="G78" s="9">
        <v>9</v>
      </c>
      <c r="H78" s="9">
        <v>8.9</v>
      </c>
      <c r="I78" s="10">
        <f t="shared" si="70"/>
        <v>4</v>
      </c>
      <c r="J78" s="10">
        <f t="shared" si="71"/>
        <v>17.699999999999996</v>
      </c>
      <c r="K78" s="10">
        <f t="shared" si="72"/>
        <v>8.8499999999999979</v>
      </c>
      <c r="L78" s="11">
        <f t="shared" si="73"/>
        <v>8.8249999999999993</v>
      </c>
      <c r="M78" s="12">
        <f t="shared" si="74"/>
        <v>8.8499999999999979</v>
      </c>
      <c r="N78" s="13">
        <v>8.6</v>
      </c>
      <c r="O78" s="13">
        <v>8.4</v>
      </c>
      <c r="P78" s="13">
        <v>8.6</v>
      </c>
      <c r="Q78" s="13">
        <v>8.5</v>
      </c>
      <c r="R78" s="14">
        <f t="shared" si="75"/>
        <v>4</v>
      </c>
      <c r="S78" s="14">
        <f t="shared" si="76"/>
        <v>17.100000000000001</v>
      </c>
      <c r="T78" s="14">
        <f t="shared" si="77"/>
        <v>8.5500000000000007</v>
      </c>
      <c r="U78" s="14">
        <f t="shared" si="78"/>
        <v>8.5250000000000004</v>
      </c>
      <c r="V78" s="15">
        <f t="shared" si="79"/>
        <v>8.5500000000000007</v>
      </c>
      <c r="W78" s="16">
        <v>10</v>
      </c>
      <c r="X78" s="16"/>
      <c r="Y78" s="17">
        <f t="shared" si="80"/>
        <v>27.4</v>
      </c>
      <c r="Z78" s="31">
        <f t="shared" si="81"/>
        <v>2</v>
      </c>
    </row>
    <row r="79" spans="1:26" ht="18.75" customHeight="1" x14ac:dyDescent="0.2">
      <c r="A79" s="39">
        <v>146</v>
      </c>
      <c r="B79" s="32" t="s">
        <v>221</v>
      </c>
      <c r="C79" s="33" t="s">
        <v>135</v>
      </c>
      <c r="D79" s="8" t="s">
        <v>18</v>
      </c>
      <c r="E79" s="9">
        <v>8.3000000000000007</v>
      </c>
      <c r="F79" s="9">
        <v>8.6999999999999993</v>
      </c>
      <c r="G79" s="9">
        <v>9.1999999999999993</v>
      </c>
      <c r="H79" s="9">
        <v>9</v>
      </c>
      <c r="I79" s="10">
        <f t="shared" si="70"/>
        <v>4</v>
      </c>
      <c r="J79" s="10">
        <f t="shared" si="71"/>
        <v>17.700000000000003</v>
      </c>
      <c r="K79" s="10">
        <f t="shared" si="72"/>
        <v>8.8500000000000014</v>
      </c>
      <c r="L79" s="11">
        <f t="shared" si="73"/>
        <v>8.8000000000000007</v>
      </c>
      <c r="M79" s="12">
        <f t="shared" si="74"/>
        <v>8.8500000000000014</v>
      </c>
      <c r="N79" s="13">
        <v>8.6</v>
      </c>
      <c r="O79" s="13">
        <v>8.3000000000000007</v>
      </c>
      <c r="P79" s="13">
        <v>8.6999999999999993</v>
      </c>
      <c r="Q79" s="13">
        <v>8.3000000000000007</v>
      </c>
      <c r="R79" s="14">
        <f t="shared" si="75"/>
        <v>4</v>
      </c>
      <c r="S79" s="14">
        <f t="shared" si="76"/>
        <v>16.899999999999999</v>
      </c>
      <c r="T79" s="14">
        <f t="shared" si="77"/>
        <v>8.4499999999999993</v>
      </c>
      <c r="U79" s="14">
        <f t="shared" si="78"/>
        <v>8.4749999999999996</v>
      </c>
      <c r="V79" s="15">
        <f t="shared" si="79"/>
        <v>8.4499999999999993</v>
      </c>
      <c r="W79" s="16">
        <v>10</v>
      </c>
      <c r="X79" s="16"/>
      <c r="Y79" s="17">
        <f t="shared" si="80"/>
        <v>27.3</v>
      </c>
      <c r="Z79" s="31">
        <f t="shared" si="81"/>
        <v>3</v>
      </c>
    </row>
    <row r="80" spans="1:26" ht="18.75" customHeight="1" x14ac:dyDescent="0.2">
      <c r="A80" s="39">
        <v>113</v>
      </c>
      <c r="B80" s="32" t="s">
        <v>276</v>
      </c>
      <c r="C80" s="33" t="s">
        <v>271</v>
      </c>
      <c r="D80" s="8" t="s">
        <v>18</v>
      </c>
      <c r="E80" s="9">
        <v>8.9</v>
      </c>
      <c r="F80" s="9">
        <v>8.6999999999999993</v>
      </c>
      <c r="G80" s="9">
        <v>9.1</v>
      </c>
      <c r="H80" s="9">
        <v>9</v>
      </c>
      <c r="I80" s="10">
        <f t="shared" si="70"/>
        <v>4</v>
      </c>
      <c r="J80" s="10">
        <f t="shared" si="71"/>
        <v>17.900000000000006</v>
      </c>
      <c r="K80" s="10">
        <f t="shared" si="72"/>
        <v>8.9500000000000028</v>
      </c>
      <c r="L80" s="11">
        <f t="shared" si="73"/>
        <v>8.9250000000000007</v>
      </c>
      <c r="M80" s="12">
        <f t="shared" si="74"/>
        <v>8.9500000000000028</v>
      </c>
      <c r="N80" s="13">
        <v>8.5</v>
      </c>
      <c r="O80" s="13">
        <v>8.1999999999999993</v>
      </c>
      <c r="P80" s="13">
        <v>8.9</v>
      </c>
      <c r="Q80" s="13">
        <v>7.9</v>
      </c>
      <c r="R80" s="14">
        <f t="shared" si="75"/>
        <v>4</v>
      </c>
      <c r="S80" s="14">
        <f t="shared" si="76"/>
        <v>16.7</v>
      </c>
      <c r="T80" s="14">
        <f t="shared" si="77"/>
        <v>8.35</v>
      </c>
      <c r="U80" s="14">
        <f t="shared" si="78"/>
        <v>8.375</v>
      </c>
      <c r="V80" s="15">
        <f t="shared" si="79"/>
        <v>8.35</v>
      </c>
      <c r="W80" s="16">
        <v>9.8800000000000008</v>
      </c>
      <c r="X80" s="16"/>
      <c r="Y80" s="17">
        <f t="shared" si="80"/>
        <v>27.180000000000007</v>
      </c>
      <c r="Z80" s="31">
        <f t="shared" si="81"/>
        <v>4</v>
      </c>
    </row>
    <row r="81" spans="1:26" ht="18.75" customHeight="1" x14ac:dyDescent="0.2">
      <c r="A81" s="39">
        <v>137</v>
      </c>
      <c r="B81" s="64" t="s">
        <v>193</v>
      </c>
      <c r="C81" s="33" t="s">
        <v>190</v>
      </c>
      <c r="D81" s="8" t="s">
        <v>18</v>
      </c>
      <c r="E81" s="9">
        <v>8.8000000000000007</v>
      </c>
      <c r="F81" s="9">
        <v>8.6999999999999993</v>
      </c>
      <c r="G81" s="9">
        <v>8.6999999999999993</v>
      </c>
      <c r="H81" s="9">
        <v>8.4</v>
      </c>
      <c r="I81" s="10">
        <f t="shared" si="70"/>
        <v>4</v>
      </c>
      <c r="J81" s="10">
        <f t="shared" si="71"/>
        <v>17.399999999999999</v>
      </c>
      <c r="K81" s="10">
        <f t="shared" si="72"/>
        <v>8.6999999999999993</v>
      </c>
      <c r="L81" s="11">
        <f t="shared" si="73"/>
        <v>8.65</v>
      </c>
      <c r="M81" s="12">
        <f t="shared" si="74"/>
        <v>8.6999999999999993</v>
      </c>
      <c r="N81" s="13">
        <v>8.4</v>
      </c>
      <c r="O81" s="13">
        <v>8.4</v>
      </c>
      <c r="P81" s="13">
        <v>8.8000000000000007</v>
      </c>
      <c r="Q81" s="13">
        <v>8.4</v>
      </c>
      <c r="R81" s="14">
        <f t="shared" si="75"/>
        <v>4</v>
      </c>
      <c r="S81" s="14">
        <f t="shared" si="76"/>
        <v>16.799999999999997</v>
      </c>
      <c r="T81" s="14">
        <f t="shared" si="77"/>
        <v>8.3999999999999986</v>
      </c>
      <c r="U81" s="14">
        <f t="shared" si="78"/>
        <v>8.5</v>
      </c>
      <c r="V81" s="15">
        <f t="shared" si="79"/>
        <v>8.3999999999999986</v>
      </c>
      <c r="W81" s="16">
        <v>10</v>
      </c>
      <c r="X81" s="16"/>
      <c r="Y81" s="17">
        <f t="shared" si="80"/>
        <v>27.099999999999998</v>
      </c>
      <c r="Z81" s="31">
        <f t="shared" si="81"/>
        <v>5</v>
      </c>
    </row>
    <row r="82" spans="1:26" ht="18.75" customHeight="1" x14ac:dyDescent="0.2">
      <c r="A82" s="39">
        <v>111</v>
      </c>
      <c r="B82" s="32" t="s">
        <v>40</v>
      </c>
      <c r="C82" s="33" t="s">
        <v>161</v>
      </c>
      <c r="D82" s="8" t="s">
        <v>18</v>
      </c>
      <c r="E82" s="9">
        <v>8.8000000000000007</v>
      </c>
      <c r="F82" s="9">
        <v>8.6999999999999993</v>
      </c>
      <c r="G82" s="9">
        <v>8.6999999999999993</v>
      </c>
      <c r="H82" s="9">
        <v>8.6999999999999993</v>
      </c>
      <c r="I82" s="10">
        <f t="shared" si="70"/>
        <v>4</v>
      </c>
      <c r="J82" s="10">
        <f t="shared" si="71"/>
        <v>17.399999999999999</v>
      </c>
      <c r="K82" s="10">
        <f t="shared" si="72"/>
        <v>8.6999999999999993</v>
      </c>
      <c r="L82" s="11">
        <f t="shared" si="73"/>
        <v>8.7249999999999996</v>
      </c>
      <c r="M82" s="12">
        <f t="shared" si="74"/>
        <v>8.6999999999999993</v>
      </c>
      <c r="N82" s="13">
        <v>8.1</v>
      </c>
      <c r="O82" s="13">
        <v>8.3000000000000007</v>
      </c>
      <c r="P82" s="13">
        <v>8.5</v>
      </c>
      <c r="Q82" s="13">
        <v>8.4</v>
      </c>
      <c r="R82" s="14">
        <f t="shared" si="75"/>
        <v>4</v>
      </c>
      <c r="S82" s="14">
        <f t="shared" si="76"/>
        <v>16.699999999999996</v>
      </c>
      <c r="T82" s="14">
        <f t="shared" si="77"/>
        <v>8.3499999999999979</v>
      </c>
      <c r="U82" s="14">
        <f t="shared" si="78"/>
        <v>8.3249999999999993</v>
      </c>
      <c r="V82" s="15">
        <f t="shared" si="79"/>
        <v>8.3499999999999979</v>
      </c>
      <c r="W82" s="16">
        <v>9.91</v>
      </c>
      <c r="X82" s="16"/>
      <c r="Y82" s="17">
        <f t="shared" si="80"/>
        <v>26.959999999999997</v>
      </c>
      <c r="Z82" s="31">
        <f t="shared" si="81"/>
        <v>6</v>
      </c>
    </row>
    <row r="83" spans="1:26" ht="18.75" customHeight="1" x14ac:dyDescent="0.2">
      <c r="A83" s="39">
        <v>142</v>
      </c>
      <c r="B83" s="32" t="s">
        <v>116</v>
      </c>
      <c r="C83" s="33" t="s">
        <v>118</v>
      </c>
      <c r="D83" s="8" t="s">
        <v>18</v>
      </c>
      <c r="E83" s="9">
        <v>8.3000000000000007</v>
      </c>
      <c r="F83" s="9">
        <v>8.6</v>
      </c>
      <c r="G83" s="9">
        <v>8.9</v>
      </c>
      <c r="H83" s="9">
        <v>8.1999999999999993</v>
      </c>
      <c r="I83" s="10">
        <f t="shared" si="70"/>
        <v>4</v>
      </c>
      <c r="J83" s="10">
        <f t="shared" si="71"/>
        <v>16.899999999999999</v>
      </c>
      <c r="K83" s="10">
        <f t="shared" si="72"/>
        <v>8.4499999999999993</v>
      </c>
      <c r="L83" s="11">
        <f t="shared" si="73"/>
        <v>8.5</v>
      </c>
      <c r="M83" s="12">
        <f t="shared" si="74"/>
        <v>8.4499999999999993</v>
      </c>
      <c r="N83" s="13">
        <v>8.6999999999999993</v>
      </c>
      <c r="O83" s="13">
        <v>8.3000000000000007</v>
      </c>
      <c r="P83" s="13">
        <v>8.1999999999999993</v>
      </c>
      <c r="Q83" s="13">
        <v>8.3000000000000007</v>
      </c>
      <c r="R83" s="14">
        <f t="shared" si="75"/>
        <v>4</v>
      </c>
      <c r="S83" s="14">
        <f t="shared" si="76"/>
        <v>16.600000000000001</v>
      </c>
      <c r="T83" s="14">
        <f t="shared" si="77"/>
        <v>8.3000000000000007</v>
      </c>
      <c r="U83" s="14">
        <f t="shared" si="78"/>
        <v>8.375</v>
      </c>
      <c r="V83" s="15">
        <f t="shared" si="79"/>
        <v>8.3000000000000007</v>
      </c>
      <c r="W83" s="16">
        <v>9.94</v>
      </c>
      <c r="X83" s="16"/>
      <c r="Y83" s="17">
        <f t="shared" si="80"/>
        <v>26.689999999999998</v>
      </c>
      <c r="Z83" s="31">
        <f t="shared" si="81"/>
        <v>7</v>
      </c>
    </row>
    <row r="84" spans="1:26" ht="18.75" customHeight="1" x14ac:dyDescent="0.2">
      <c r="A84" s="39">
        <v>148</v>
      </c>
      <c r="B84" s="32" t="s">
        <v>78</v>
      </c>
      <c r="C84" s="33" t="s">
        <v>77</v>
      </c>
      <c r="D84" s="8" t="s">
        <v>18</v>
      </c>
      <c r="E84" s="9">
        <v>8.3000000000000007</v>
      </c>
      <c r="F84" s="9">
        <v>8.3000000000000007</v>
      </c>
      <c r="G84" s="9">
        <v>8.6999999999999993</v>
      </c>
      <c r="H84" s="9">
        <v>8</v>
      </c>
      <c r="I84" s="10">
        <f t="shared" si="70"/>
        <v>4</v>
      </c>
      <c r="J84" s="10">
        <f t="shared" si="71"/>
        <v>16.599999999999998</v>
      </c>
      <c r="K84" s="10">
        <f t="shared" si="72"/>
        <v>8.2999999999999989</v>
      </c>
      <c r="L84" s="11">
        <f t="shared" si="73"/>
        <v>8.3249999999999993</v>
      </c>
      <c r="M84" s="12">
        <f t="shared" si="74"/>
        <v>8.2999999999999989</v>
      </c>
      <c r="N84" s="13">
        <v>9</v>
      </c>
      <c r="O84" s="13">
        <v>8.1999999999999993</v>
      </c>
      <c r="P84" s="13">
        <v>8.6</v>
      </c>
      <c r="Q84" s="13">
        <v>8.1999999999999993</v>
      </c>
      <c r="R84" s="14">
        <f t="shared" si="75"/>
        <v>4</v>
      </c>
      <c r="S84" s="14">
        <f t="shared" si="76"/>
        <v>16.8</v>
      </c>
      <c r="T84" s="14">
        <f t="shared" si="77"/>
        <v>8.4</v>
      </c>
      <c r="U84" s="14">
        <f t="shared" si="78"/>
        <v>8.5</v>
      </c>
      <c r="V84" s="15">
        <f t="shared" si="79"/>
        <v>8.4</v>
      </c>
      <c r="W84" s="16">
        <v>9.9700000000000006</v>
      </c>
      <c r="X84" s="16"/>
      <c r="Y84" s="17">
        <f t="shared" si="80"/>
        <v>26.67</v>
      </c>
      <c r="Z84" s="31">
        <f t="shared" si="81"/>
        <v>8</v>
      </c>
    </row>
    <row r="85" spans="1:26" ht="18.75" customHeight="1" x14ac:dyDescent="0.2">
      <c r="A85" s="39">
        <v>138</v>
      </c>
      <c r="B85" s="32" t="s">
        <v>223</v>
      </c>
      <c r="C85" s="33" t="s">
        <v>135</v>
      </c>
      <c r="D85" s="8" t="s">
        <v>18</v>
      </c>
      <c r="E85" s="9">
        <v>8</v>
      </c>
      <c r="F85" s="9">
        <v>8.6</v>
      </c>
      <c r="G85" s="9">
        <v>9.1999999999999993</v>
      </c>
      <c r="H85" s="9">
        <v>8.5</v>
      </c>
      <c r="I85" s="10">
        <f t="shared" si="70"/>
        <v>4</v>
      </c>
      <c r="J85" s="10">
        <f t="shared" si="71"/>
        <v>17.099999999999998</v>
      </c>
      <c r="K85" s="10">
        <f t="shared" si="72"/>
        <v>8.5499999999999989</v>
      </c>
      <c r="L85" s="11">
        <f t="shared" si="73"/>
        <v>8.5749999999999993</v>
      </c>
      <c r="M85" s="12">
        <f t="shared" si="74"/>
        <v>8.5499999999999989</v>
      </c>
      <c r="N85" s="13">
        <v>8.3000000000000007</v>
      </c>
      <c r="O85" s="13">
        <v>7.9</v>
      </c>
      <c r="P85" s="13">
        <v>8.1</v>
      </c>
      <c r="Q85" s="13">
        <v>8.1</v>
      </c>
      <c r="R85" s="14">
        <f t="shared" si="75"/>
        <v>4</v>
      </c>
      <c r="S85" s="14">
        <f t="shared" si="76"/>
        <v>16.200000000000003</v>
      </c>
      <c r="T85" s="14">
        <f t="shared" si="77"/>
        <v>8.1000000000000014</v>
      </c>
      <c r="U85" s="14">
        <f t="shared" si="78"/>
        <v>8.1000000000000014</v>
      </c>
      <c r="V85" s="15">
        <f t="shared" si="79"/>
        <v>8.1000000000000014</v>
      </c>
      <c r="W85" s="16">
        <v>9.91</v>
      </c>
      <c r="X85" s="16"/>
      <c r="Y85" s="17">
        <f t="shared" si="80"/>
        <v>26.56</v>
      </c>
      <c r="Z85" s="31">
        <f t="shared" si="81"/>
        <v>9</v>
      </c>
    </row>
    <row r="86" spans="1:26" ht="18.75" customHeight="1" x14ac:dyDescent="0.2">
      <c r="A86" s="63">
        <v>126</v>
      </c>
      <c r="B86" s="64" t="s">
        <v>224</v>
      </c>
      <c r="C86" s="66" t="s">
        <v>154</v>
      </c>
      <c r="D86" s="8" t="s">
        <v>18</v>
      </c>
      <c r="E86" s="9">
        <v>7.9</v>
      </c>
      <c r="F86" s="9">
        <v>8.4</v>
      </c>
      <c r="G86" s="9">
        <v>7.8</v>
      </c>
      <c r="H86" s="9">
        <v>8</v>
      </c>
      <c r="I86" s="10">
        <f t="shared" si="70"/>
        <v>4</v>
      </c>
      <c r="J86" s="10">
        <f t="shared" si="71"/>
        <v>15.900000000000002</v>
      </c>
      <c r="K86" s="10">
        <f t="shared" si="72"/>
        <v>7.9500000000000011</v>
      </c>
      <c r="L86" s="11">
        <f t="shared" si="73"/>
        <v>8.0250000000000004</v>
      </c>
      <c r="M86" s="12">
        <f t="shared" si="74"/>
        <v>7.9500000000000011</v>
      </c>
      <c r="N86" s="13">
        <v>8</v>
      </c>
      <c r="O86" s="13">
        <v>8.5</v>
      </c>
      <c r="P86" s="13">
        <v>8.5</v>
      </c>
      <c r="Q86" s="13">
        <v>8.4</v>
      </c>
      <c r="R86" s="14">
        <f t="shared" si="75"/>
        <v>4</v>
      </c>
      <c r="S86" s="14">
        <f t="shared" si="76"/>
        <v>16.899999999999999</v>
      </c>
      <c r="T86" s="14">
        <f t="shared" si="77"/>
        <v>8.4499999999999993</v>
      </c>
      <c r="U86" s="14">
        <f t="shared" si="78"/>
        <v>8.35</v>
      </c>
      <c r="V86" s="15">
        <f t="shared" si="79"/>
        <v>8.4499999999999993</v>
      </c>
      <c r="W86" s="16">
        <v>10</v>
      </c>
      <c r="X86" s="16"/>
      <c r="Y86" s="17">
        <f t="shared" si="80"/>
        <v>26.4</v>
      </c>
      <c r="Z86" s="65">
        <f t="shared" si="81"/>
        <v>10</v>
      </c>
    </row>
    <row r="87" spans="1:26" ht="18.75" customHeight="1" x14ac:dyDescent="0.2">
      <c r="A87" s="39">
        <v>117</v>
      </c>
      <c r="B87" s="32" t="s">
        <v>127</v>
      </c>
      <c r="C87" s="33" t="s">
        <v>128</v>
      </c>
      <c r="D87" s="8" t="s">
        <v>18</v>
      </c>
      <c r="E87" s="9">
        <v>8.1999999999999993</v>
      </c>
      <c r="F87" s="9">
        <v>8.3000000000000007</v>
      </c>
      <c r="G87" s="9">
        <v>8.1999999999999993</v>
      </c>
      <c r="H87" s="9">
        <v>8</v>
      </c>
      <c r="I87" s="10">
        <f t="shared" si="70"/>
        <v>4</v>
      </c>
      <c r="J87" s="10">
        <f t="shared" si="71"/>
        <v>16.400000000000002</v>
      </c>
      <c r="K87" s="10">
        <f t="shared" si="72"/>
        <v>8.2000000000000011</v>
      </c>
      <c r="L87" s="11">
        <f t="shared" si="73"/>
        <v>8.1750000000000007</v>
      </c>
      <c r="M87" s="12">
        <f t="shared" si="74"/>
        <v>8.2000000000000011</v>
      </c>
      <c r="N87" s="13">
        <v>8.6</v>
      </c>
      <c r="O87" s="13">
        <v>8</v>
      </c>
      <c r="P87" s="13">
        <v>8</v>
      </c>
      <c r="Q87" s="13">
        <v>8.1999999999999993</v>
      </c>
      <c r="R87" s="14">
        <f t="shared" si="75"/>
        <v>4</v>
      </c>
      <c r="S87" s="14">
        <f t="shared" si="76"/>
        <v>16.199999999999996</v>
      </c>
      <c r="T87" s="14">
        <f t="shared" si="77"/>
        <v>8.0999999999999979</v>
      </c>
      <c r="U87" s="14">
        <f t="shared" si="78"/>
        <v>8.1999999999999993</v>
      </c>
      <c r="V87" s="15">
        <f t="shared" si="79"/>
        <v>8.0999999999999979</v>
      </c>
      <c r="W87" s="16">
        <v>10</v>
      </c>
      <c r="X87" s="16"/>
      <c r="Y87" s="17">
        <f t="shared" si="80"/>
        <v>26.299999999999997</v>
      </c>
      <c r="Z87" s="31">
        <f t="shared" si="81"/>
        <v>11</v>
      </c>
    </row>
    <row r="88" spans="1:26" ht="18.75" customHeight="1" x14ac:dyDescent="0.2">
      <c r="A88" s="39">
        <v>140</v>
      </c>
      <c r="B88" s="32" t="s">
        <v>222</v>
      </c>
      <c r="C88" s="33" t="s">
        <v>135</v>
      </c>
      <c r="D88" s="8" t="s">
        <v>18</v>
      </c>
      <c r="E88" s="9">
        <v>8.4</v>
      </c>
      <c r="F88" s="9">
        <v>8.4</v>
      </c>
      <c r="G88" s="9">
        <v>8.8000000000000007</v>
      </c>
      <c r="H88" s="9">
        <v>8.3000000000000007</v>
      </c>
      <c r="I88" s="10">
        <f t="shared" si="70"/>
        <v>4</v>
      </c>
      <c r="J88" s="10">
        <f t="shared" si="71"/>
        <v>16.800000000000004</v>
      </c>
      <c r="K88" s="10">
        <f t="shared" si="72"/>
        <v>8.4000000000000021</v>
      </c>
      <c r="L88" s="11">
        <f t="shared" si="73"/>
        <v>8.4750000000000014</v>
      </c>
      <c r="M88" s="12">
        <f t="shared" si="74"/>
        <v>8.4000000000000021</v>
      </c>
      <c r="N88" s="13">
        <v>8.6</v>
      </c>
      <c r="O88" s="13">
        <v>8</v>
      </c>
      <c r="P88" s="13">
        <v>8</v>
      </c>
      <c r="Q88" s="13">
        <v>8.3000000000000007</v>
      </c>
      <c r="R88" s="14">
        <f t="shared" si="75"/>
        <v>4</v>
      </c>
      <c r="S88" s="14">
        <f t="shared" si="76"/>
        <v>16.300000000000004</v>
      </c>
      <c r="T88" s="14">
        <f t="shared" si="77"/>
        <v>8.1500000000000021</v>
      </c>
      <c r="U88" s="14">
        <f t="shared" si="78"/>
        <v>8.2250000000000014</v>
      </c>
      <c r="V88" s="15">
        <f t="shared" si="79"/>
        <v>8.1500000000000021</v>
      </c>
      <c r="W88" s="16">
        <v>9.9700000000000006</v>
      </c>
      <c r="X88" s="16">
        <v>0.3</v>
      </c>
      <c r="Y88" s="17">
        <f t="shared" si="80"/>
        <v>26.220000000000002</v>
      </c>
      <c r="Z88" s="31">
        <f t="shared" si="81"/>
        <v>12</v>
      </c>
    </row>
    <row r="89" spans="1:26" ht="18.75" customHeight="1" x14ac:dyDescent="0.2">
      <c r="A89" s="39">
        <v>116</v>
      </c>
      <c r="B89" s="32" t="s">
        <v>219</v>
      </c>
      <c r="C89" s="33" t="s">
        <v>76</v>
      </c>
      <c r="D89" s="8" t="s">
        <v>18</v>
      </c>
      <c r="E89" s="9">
        <v>8.1</v>
      </c>
      <c r="F89" s="9">
        <v>8.4</v>
      </c>
      <c r="G89" s="9">
        <v>8.1</v>
      </c>
      <c r="H89" s="9">
        <v>8.3000000000000007</v>
      </c>
      <c r="I89" s="10">
        <f t="shared" si="70"/>
        <v>4</v>
      </c>
      <c r="J89" s="10">
        <f t="shared" si="71"/>
        <v>16.400000000000006</v>
      </c>
      <c r="K89" s="10">
        <f t="shared" si="72"/>
        <v>8.2000000000000028</v>
      </c>
      <c r="L89" s="11">
        <f t="shared" si="73"/>
        <v>8.2250000000000014</v>
      </c>
      <c r="M89" s="12">
        <f t="shared" si="74"/>
        <v>8.2000000000000028</v>
      </c>
      <c r="N89" s="13">
        <v>8</v>
      </c>
      <c r="O89" s="13">
        <v>7.9</v>
      </c>
      <c r="P89" s="13">
        <v>8.1</v>
      </c>
      <c r="Q89" s="13">
        <v>8.5</v>
      </c>
      <c r="R89" s="14">
        <f t="shared" si="75"/>
        <v>4</v>
      </c>
      <c r="S89" s="14">
        <f t="shared" si="76"/>
        <v>16.100000000000001</v>
      </c>
      <c r="T89" s="14">
        <f t="shared" si="77"/>
        <v>8.0500000000000007</v>
      </c>
      <c r="U89" s="14">
        <f t="shared" si="78"/>
        <v>8.125</v>
      </c>
      <c r="V89" s="15">
        <f t="shared" si="79"/>
        <v>8.0500000000000007</v>
      </c>
      <c r="W89" s="16">
        <v>9.94</v>
      </c>
      <c r="X89" s="16"/>
      <c r="Y89" s="17">
        <f t="shared" si="80"/>
        <v>26.190000000000005</v>
      </c>
      <c r="Z89" s="31">
        <f t="shared" si="81"/>
        <v>13</v>
      </c>
    </row>
    <row r="90" spans="1:26" ht="18.75" customHeight="1" x14ac:dyDescent="0.2">
      <c r="A90" s="39">
        <v>134</v>
      </c>
      <c r="B90" s="32" t="s">
        <v>72</v>
      </c>
      <c r="C90" s="33" t="s">
        <v>69</v>
      </c>
      <c r="D90" s="8" t="s">
        <v>18</v>
      </c>
      <c r="E90" s="9">
        <v>8</v>
      </c>
      <c r="F90" s="9">
        <v>8.6</v>
      </c>
      <c r="G90" s="9">
        <v>8.1</v>
      </c>
      <c r="H90" s="9">
        <v>7.7</v>
      </c>
      <c r="I90" s="10">
        <f t="shared" si="70"/>
        <v>4</v>
      </c>
      <c r="J90" s="10">
        <f t="shared" si="71"/>
        <v>16.100000000000005</v>
      </c>
      <c r="K90" s="10">
        <f t="shared" si="72"/>
        <v>8.0500000000000025</v>
      </c>
      <c r="L90" s="11">
        <f t="shared" si="73"/>
        <v>8.1000000000000014</v>
      </c>
      <c r="M90" s="12">
        <f t="shared" si="74"/>
        <v>8.0500000000000025</v>
      </c>
      <c r="N90" s="13">
        <v>8.8000000000000007</v>
      </c>
      <c r="O90" s="13">
        <v>8.1999999999999993</v>
      </c>
      <c r="P90" s="13">
        <v>8.1999999999999993</v>
      </c>
      <c r="Q90" s="13">
        <v>8.5</v>
      </c>
      <c r="R90" s="14">
        <f t="shared" si="75"/>
        <v>4</v>
      </c>
      <c r="S90" s="14">
        <f t="shared" si="76"/>
        <v>16.700000000000003</v>
      </c>
      <c r="T90" s="14">
        <f t="shared" si="77"/>
        <v>8.3500000000000014</v>
      </c>
      <c r="U90" s="14">
        <f t="shared" si="78"/>
        <v>8.4250000000000007</v>
      </c>
      <c r="V90" s="15">
        <f t="shared" si="79"/>
        <v>8.3500000000000014</v>
      </c>
      <c r="W90" s="16">
        <v>10</v>
      </c>
      <c r="X90" s="16">
        <v>0.3</v>
      </c>
      <c r="Y90" s="17">
        <f t="shared" si="80"/>
        <v>26.100000000000005</v>
      </c>
      <c r="Z90" s="31">
        <f t="shared" si="81"/>
        <v>14</v>
      </c>
    </row>
    <row r="91" spans="1:26" ht="18.75" customHeight="1" x14ac:dyDescent="0.2">
      <c r="A91" s="39">
        <v>128</v>
      </c>
      <c r="B91" s="32" t="s">
        <v>73</v>
      </c>
      <c r="C91" s="33" t="s">
        <v>69</v>
      </c>
      <c r="D91" s="8" t="s">
        <v>18</v>
      </c>
      <c r="E91" s="9">
        <v>7.7</v>
      </c>
      <c r="F91" s="9">
        <v>8</v>
      </c>
      <c r="G91" s="9">
        <v>7.9</v>
      </c>
      <c r="H91" s="9">
        <v>8.3000000000000007</v>
      </c>
      <c r="I91" s="10">
        <f t="shared" si="70"/>
        <v>4</v>
      </c>
      <c r="J91" s="10">
        <f t="shared" si="71"/>
        <v>15.900000000000002</v>
      </c>
      <c r="K91" s="10">
        <f t="shared" si="72"/>
        <v>7.9500000000000011</v>
      </c>
      <c r="L91" s="11">
        <f t="shared" si="73"/>
        <v>7.9750000000000005</v>
      </c>
      <c r="M91" s="12">
        <f t="shared" si="74"/>
        <v>7.9500000000000011</v>
      </c>
      <c r="N91" s="13">
        <v>8.5</v>
      </c>
      <c r="O91" s="13">
        <v>8.1</v>
      </c>
      <c r="P91" s="13">
        <v>7.8</v>
      </c>
      <c r="Q91" s="13">
        <v>8.1999999999999993</v>
      </c>
      <c r="R91" s="14">
        <f t="shared" si="75"/>
        <v>4</v>
      </c>
      <c r="S91" s="14">
        <f t="shared" si="76"/>
        <v>16.3</v>
      </c>
      <c r="T91" s="14">
        <f t="shared" si="77"/>
        <v>8.15</v>
      </c>
      <c r="U91" s="14">
        <f t="shared" si="78"/>
        <v>8.15</v>
      </c>
      <c r="V91" s="15">
        <f t="shared" si="79"/>
        <v>8.15</v>
      </c>
      <c r="W91" s="16">
        <v>10</v>
      </c>
      <c r="X91" s="16"/>
      <c r="Y91" s="17">
        <f t="shared" si="80"/>
        <v>26.1</v>
      </c>
      <c r="Z91" s="31">
        <f t="shared" si="81"/>
        <v>15</v>
      </c>
    </row>
    <row r="92" spans="1:26" ht="18.75" customHeight="1" x14ac:dyDescent="0.2">
      <c r="A92" s="39">
        <v>118</v>
      </c>
      <c r="B92" s="32" t="s">
        <v>294</v>
      </c>
      <c r="C92" s="33" t="s">
        <v>293</v>
      </c>
      <c r="D92" s="8" t="s">
        <v>18</v>
      </c>
      <c r="E92" s="9">
        <v>8.3000000000000007</v>
      </c>
      <c r="F92" s="9">
        <v>7.8</v>
      </c>
      <c r="G92" s="9">
        <v>7.8</v>
      </c>
      <c r="H92" s="9">
        <v>7.9</v>
      </c>
      <c r="I92" s="10">
        <f t="shared" si="70"/>
        <v>4</v>
      </c>
      <c r="J92" s="10">
        <f t="shared" si="71"/>
        <v>15.700000000000003</v>
      </c>
      <c r="K92" s="10">
        <f t="shared" si="72"/>
        <v>7.8500000000000014</v>
      </c>
      <c r="L92" s="11">
        <f t="shared" si="73"/>
        <v>7.9500000000000011</v>
      </c>
      <c r="M92" s="12">
        <f t="shared" si="74"/>
        <v>7.8500000000000014</v>
      </c>
      <c r="N92" s="13">
        <v>8.1999999999999993</v>
      </c>
      <c r="O92" s="13">
        <v>8.3000000000000007</v>
      </c>
      <c r="P92" s="13">
        <v>7.9</v>
      </c>
      <c r="Q92" s="13">
        <v>8.3000000000000007</v>
      </c>
      <c r="R92" s="14">
        <f t="shared" si="75"/>
        <v>4</v>
      </c>
      <c r="S92" s="14">
        <f t="shared" si="76"/>
        <v>16.5</v>
      </c>
      <c r="T92" s="14">
        <f t="shared" si="77"/>
        <v>8.25</v>
      </c>
      <c r="U92" s="14">
        <f t="shared" si="78"/>
        <v>8.1750000000000007</v>
      </c>
      <c r="V92" s="15">
        <f t="shared" si="79"/>
        <v>8.25</v>
      </c>
      <c r="W92" s="16">
        <v>9.94</v>
      </c>
      <c r="X92" s="16"/>
      <c r="Y92" s="17">
        <f t="shared" si="80"/>
        <v>26.04</v>
      </c>
      <c r="Z92" s="31">
        <f t="shared" si="81"/>
        <v>16</v>
      </c>
    </row>
    <row r="93" spans="1:26" ht="18.75" customHeight="1" x14ac:dyDescent="0.2">
      <c r="A93" s="39">
        <v>125</v>
      </c>
      <c r="B93" s="32" t="s">
        <v>61</v>
      </c>
      <c r="C93" s="33" t="s">
        <v>56</v>
      </c>
      <c r="D93" s="8" t="s">
        <v>18</v>
      </c>
      <c r="E93" s="9">
        <v>7.9</v>
      </c>
      <c r="F93" s="9">
        <v>8.3000000000000007</v>
      </c>
      <c r="G93" s="9">
        <v>8.1</v>
      </c>
      <c r="H93" s="9">
        <v>7.7</v>
      </c>
      <c r="I93" s="10">
        <f t="shared" si="70"/>
        <v>4</v>
      </c>
      <c r="J93" s="10">
        <f t="shared" si="71"/>
        <v>16.000000000000007</v>
      </c>
      <c r="K93" s="10">
        <f t="shared" si="72"/>
        <v>8.0000000000000036</v>
      </c>
      <c r="L93" s="11">
        <f t="shared" si="73"/>
        <v>8.0000000000000018</v>
      </c>
      <c r="M93" s="12">
        <f t="shared" si="74"/>
        <v>8.0000000000000036</v>
      </c>
      <c r="N93" s="13">
        <v>8.1</v>
      </c>
      <c r="O93" s="13">
        <v>8.3000000000000007</v>
      </c>
      <c r="P93" s="13">
        <v>7.8</v>
      </c>
      <c r="Q93" s="13">
        <v>8.1999999999999993</v>
      </c>
      <c r="R93" s="14">
        <f t="shared" si="75"/>
        <v>4</v>
      </c>
      <c r="S93" s="14">
        <f t="shared" si="76"/>
        <v>16.299999999999997</v>
      </c>
      <c r="T93" s="14">
        <f t="shared" si="77"/>
        <v>8.1499999999999986</v>
      </c>
      <c r="U93" s="14">
        <f t="shared" si="78"/>
        <v>8.1</v>
      </c>
      <c r="V93" s="15">
        <f t="shared" si="79"/>
        <v>8.1499999999999986</v>
      </c>
      <c r="W93" s="16">
        <v>9.85</v>
      </c>
      <c r="X93" s="16"/>
      <c r="Y93" s="17">
        <f t="shared" si="80"/>
        <v>26</v>
      </c>
      <c r="Z93" s="31">
        <f t="shared" si="81"/>
        <v>17</v>
      </c>
    </row>
    <row r="94" spans="1:26" ht="18.75" customHeight="1" x14ac:dyDescent="0.2">
      <c r="A94" s="39">
        <v>133</v>
      </c>
      <c r="B94" s="32" t="s">
        <v>220</v>
      </c>
      <c r="C94" s="33" t="s">
        <v>77</v>
      </c>
      <c r="D94" s="8" t="s">
        <v>18</v>
      </c>
      <c r="E94" s="9">
        <v>8</v>
      </c>
      <c r="F94" s="9">
        <v>8.3000000000000007</v>
      </c>
      <c r="G94" s="9">
        <v>8</v>
      </c>
      <c r="H94" s="9">
        <v>7.6</v>
      </c>
      <c r="I94" s="10">
        <f t="shared" si="70"/>
        <v>4</v>
      </c>
      <c r="J94" s="10">
        <f t="shared" si="71"/>
        <v>15.999999999999998</v>
      </c>
      <c r="K94" s="10">
        <f t="shared" si="72"/>
        <v>7.9999999999999991</v>
      </c>
      <c r="L94" s="11">
        <f t="shared" si="73"/>
        <v>7.9749999999999996</v>
      </c>
      <c r="M94" s="12">
        <f t="shared" si="74"/>
        <v>7.9999999999999991</v>
      </c>
      <c r="N94" s="13">
        <v>8.4</v>
      </c>
      <c r="O94" s="13">
        <v>7.8</v>
      </c>
      <c r="P94" s="13">
        <v>7.8</v>
      </c>
      <c r="Q94" s="13">
        <v>8.1</v>
      </c>
      <c r="R94" s="14">
        <f t="shared" si="75"/>
        <v>4</v>
      </c>
      <c r="S94" s="14">
        <f t="shared" si="76"/>
        <v>15.900000000000002</v>
      </c>
      <c r="T94" s="14">
        <f t="shared" si="77"/>
        <v>7.9500000000000011</v>
      </c>
      <c r="U94" s="14">
        <f t="shared" si="78"/>
        <v>8.0250000000000004</v>
      </c>
      <c r="V94" s="15">
        <f t="shared" si="79"/>
        <v>7.9500000000000011</v>
      </c>
      <c r="W94" s="16">
        <v>10</v>
      </c>
      <c r="X94" s="16"/>
      <c r="Y94" s="17">
        <f t="shared" si="80"/>
        <v>25.95</v>
      </c>
      <c r="Z94" s="31">
        <f t="shared" si="81"/>
        <v>18</v>
      </c>
    </row>
    <row r="95" spans="1:26" ht="18.75" customHeight="1" x14ac:dyDescent="0.2">
      <c r="A95" s="39">
        <v>132</v>
      </c>
      <c r="B95" s="32" t="s">
        <v>157</v>
      </c>
      <c r="C95" s="33" t="s">
        <v>156</v>
      </c>
      <c r="D95" s="8" t="s">
        <v>18</v>
      </c>
      <c r="E95" s="9">
        <v>7.8</v>
      </c>
      <c r="F95" s="9">
        <v>8.3000000000000007</v>
      </c>
      <c r="G95" s="9">
        <v>7.9</v>
      </c>
      <c r="H95" s="9">
        <v>7.4</v>
      </c>
      <c r="I95" s="10">
        <f t="shared" si="70"/>
        <v>4</v>
      </c>
      <c r="J95" s="10">
        <f t="shared" si="71"/>
        <v>15.699999999999998</v>
      </c>
      <c r="K95" s="10">
        <f t="shared" si="72"/>
        <v>7.8499999999999988</v>
      </c>
      <c r="L95" s="11">
        <f t="shared" si="73"/>
        <v>7.85</v>
      </c>
      <c r="M95" s="12">
        <f t="shared" si="74"/>
        <v>7.8499999999999988</v>
      </c>
      <c r="N95" s="13">
        <v>8.1999999999999993</v>
      </c>
      <c r="O95" s="13">
        <v>8.1</v>
      </c>
      <c r="P95" s="13">
        <v>8.1</v>
      </c>
      <c r="Q95" s="13">
        <v>7.8</v>
      </c>
      <c r="R95" s="14">
        <f t="shared" si="75"/>
        <v>4</v>
      </c>
      <c r="S95" s="14">
        <f t="shared" si="76"/>
        <v>16.199999999999996</v>
      </c>
      <c r="T95" s="14">
        <f t="shared" si="77"/>
        <v>8.0999999999999979</v>
      </c>
      <c r="U95" s="14">
        <f t="shared" si="78"/>
        <v>8.0499999999999989</v>
      </c>
      <c r="V95" s="15">
        <f t="shared" si="79"/>
        <v>8.0999999999999979</v>
      </c>
      <c r="W95" s="16">
        <v>10</v>
      </c>
      <c r="X95" s="16"/>
      <c r="Y95" s="17">
        <f t="shared" si="80"/>
        <v>25.949999999999996</v>
      </c>
      <c r="Z95" s="31">
        <f t="shared" si="81"/>
        <v>19</v>
      </c>
    </row>
    <row r="96" spans="1:26" ht="18.75" customHeight="1" x14ac:dyDescent="0.2">
      <c r="A96" s="39">
        <v>136</v>
      </c>
      <c r="B96" s="32" t="s">
        <v>60</v>
      </c>
      <c r="C96" s="33" t="s">
        <v>56</v>
      </c>
      <c r="D96" s="8" t="s">
        <v>18</v>
      </c>
      <c r="E96" s="9">
        <v>8</v>
      </c>
      <c r="F96" s="9">
        <v>8.1</v>
      </c>
      <c r="G96" s="9">
        <v>8.6</v>
      </c>
      <c r="H96" s="9">
        <v>7.8</v>
      </c>
      <c r="I96" s="10">
        <f t="shared" si="70"/>
        <v>4</v>
      </c>
      <c r="J96" s="10">
        <f t="shared" si="71"/>
        <v>16.100000000000001</v>
      </c>
      <c r="K96" s="10">
        <f t="shared" si="72"/>
        <v>8.0500000000000007</v>
      </c>
      <c r="L96" s="11">
        <f t="shared" si="73"/>
        <v>8.125</v>
      </c>
      <c r="M96" s="12">
        <f t="shared" si="74"/>
        <v>8.0500000000000007</v>
      </c>
      <c r="N96" s="13">
        <v>8</v>
      </c>
      <c r="O96" s="13">
        <v>8</v>
      </c>
      <c r="P96" s="13">
        <v>7.9</v>
      </c>
      <c r="Q96" s="13">
        <v>8</v>
      </c>
      <c r="R96" s="14">
        <f t="shared" si="75"/>
        <v>4</v>
      </c>
      <c r="S96" s="14">
        <f t="shared" si="76"/>
        <v>15.999999999999998</v>
      </c>
      <c r="T96" s="14">
        <f t="shared" si="77"/>
        <v>7.9999999999999991</v>
      </c>
      <c r="U96" s="14">
        <f t="shared" si="78"/>
        <v>7.9749999999999996</v>
      </c>
      <c r="V96" s="15">
        <f t="shared" si="79"/>
        <v>7.9999999999999991</v>
      </c>
      <c r="W96" s="16">
        <v>9.85</v>
      </c>
      <c r="X96" s="16"/>
      <c r="Y96" s="17">
        <f t="shared" si="80"/>
        <v>25.9</v>
      </c>
      <c r="Z96" s="31">
        <f t="shared" si="81"/>
        <v>20</v>
      </c>
    </row>
    <row r="97" spans="1:26" ht="18.75" customHeight="1" x14ac:dyDescent="0.2">
      <c r="A97" s="39">
        <v>143</v>
      </c>
      <c r="B97" s="32" t="s">
        <v>275</v>
      </c>
      <c r="C97" s="33" t="s">
        <v>271</v>
      </c>
      <c r="D97" s="8" t="s">
        <v>18</v>
      </c>
      <c r="E97" s="9">
        <v>8</v>
      </c>
      <c r="F97" s="9">
        <v>8.6</v>
      </c>
      <c r="G97" s="9">
        <v>8</v>
      </c>
      <c r="H97" s="9">
        <v>7.9</v>
      </c>
      <c r="I97" s="10">
        <f t="shared" si="70"/>
        <v>4</v>
      </c>
      <c r="J97" s="10">
        <f t="shared" si="71"/>
        <v>16</v>
      </c>
      <c r="K97" s="10">
        <f t="shared" si="72"/>
        <v>8</v>
      </c>
      <c r="L97" s="11">
        <f t="shared" si="73"/>
        <v>8.125</v>
      </c>
      <c r="M97" s="12">
        <f t="shared" si="74"/>
        <v>8</v>
      </c>
      <c r="N97" s="13">
        <v>8.3000000000000007</v>
      </c>
      <c r="O97" s="13">
        <v>8</v>
      </c>
      <c r="P97" s="13">
        <v>8.5</v>
      </c>
      <c r="Q97" s="13">
        <v>8.1</v>
      </c>
      <c r="R97" s="14">
        <f t="shared" si="75"/>
        <v>4</v>
      </c>
      <c r="S97" s="14">
        <f t="shared" si="76"/>
        <v>16.399999999999999</v>
      </c>
      <c r="T97" s="14">
        <f t="shared" si="77"/>
        <v>8.1999999999999993</v>
      </c>
      <c r="U97" s="14">
        <f t="shared" si="78"/>
        <v>8.2249999999999996</v>
      </c>
      <c r="V97" s="15">
        <f t="shared" si="79"/>
        <v>8.1999999999999993</v>
      </c>
      <c r="W97" s="16">
        <v>10</v>
      </c>
      <c r="X97" s="16">
        <v>0.3</v>
      </c>
      <c r="Y97" s="17">
        <f t="shared" si="80"/>
        <v>25.9</v>
      </c>
      <c r="Z97" s="31">
        <f t="shared" si="81"/>
        <v>20</v>
      </c>
    </row>
    <row r="98" spans="1:26" ht="18.75" customHeight="1" x14ac:dyDescent="0.2">
      <c r="A98" s="39">
        <v>121</v>
      </c>
      <c r="B98" s="32" t="s">
        <v>180</v>
      </c>
      <c r="C98" s="33" t="s">
        <v>172</v>
      </c>
      <c r="D98" s="8" t="s">
        <v>18</v>
      </c>
      <c r="E98" s="9">
        <v>7.9</v>
      </c>
      <c r="F98" s="9">
        <v>8.3000000000000007</v>
      </c>
      <c r="G98" s="9">
        <v>7.6</v>
      </c>
      <c r="H98" s="9">
        <v>8.1</v>
      </c>
      <c r="I98" s="10">
        <f t="shared" si="70"/>
        <v>4</v>
      </c>
      <c r="J98" s="10">
        <f t="shared" si="71"/>
        <v>16.000000000000007</v>
      </c>
      <c r="K98" s="10">
        <f t="shared" si="72"/>
        <v>8.0000000000000036</v>
      </c>
      <c r="L98" s="11">
        <f t="shared" si="73"/>
        <v>7.9750000000000014</v>
      </c>
      <c r="M98" s="12">
        <f t="shared" si="74"/>
        <v>8.0000000000000036</v>
      </c>
      <c r="N98" s="13">
        <v>8.3000000000000007</v>
      </c>
      <c r="O98" s="13">
        <v>7.9</v>
      </c>
      <c r="P98" s="13">
        <v>8</v>
      </c>
      <c r="Q98" s="13">
        <v>8.3000000000000007</v>
      </c>
      <c r="R98" s="14">
        <f t="shared" si="75"/>
        <v>4</v>
      </c>
      <c r="S98" s="14">
        <f t="shared" si="76"/>
        <v>16.299999999999997</v>
      </c>
      <c r="T98" s="14">
        <f t="shared" si="77"/>
        <v>8.1499999999999986</v>
      </c>
      <c r="U98" s="14">
        <f t="shared" si="78"/>
        <v>8.125</v>
      </c>
      <c r="V98" s="15">
        <f t="shared" si="79"/>
        <v>8.1499999999999986</v>
      </c>
      <c r="W98" s="16">
        <v>10</v>
      </c>
      <c r="X98" s="16">
        <v>0.3</v>
      </c>
      <c r="Y98" s="17">
        <f t="shared" si="80"/>
        <v>25.85</v>
      </c>
      <c r="Z98" s="31">
        <f t="shared" si="81"/>
        <v>22</v>
      </c>
    </row>
    <row r="99" spans="1:26" ht="18.75" customHeight="1" x14ac:dyDescent="0.2">
      <c r="A99" s="39">
        <v>112</v>
      </c>
      <c r="B99" s="32" t="s">
        <v>218</v>
      </c>
      <c r="C99" s="33" t="s">
        <v>76</v>
      </c>
      <c r="D99" s="8" t="s">
        <v>18</v>
      </c>
      <c r="E99" s="9">
        <v>7.7</v>
      </c>
      <c r="F99" s="9">
        <v>7.9</v>
      </c>
      <c r="G99" s="9">
        <v>7.8</v>
      </c>
      <c r="H99" s="9">
        <v>7.9</v>
      </c>
      <c r="I99" s="10">
        <f t="shared" si="70"/>
        <v>4</v>
      </c>
      <c r="J99" s="10">
        <f t="shared" si="71"/>
        <v>15.700000000000003</v>
      </c>
      <c r="K99" s="10">
        <f t="shared" si="72"/>
        <v>7.8500000000000014</v>
      </c>
      <c r="L99" s="11">
        <f t="shared" si="73"/>
        <v>7.8250000000000011</v>
      </c>
      <c r="M99" s="12">
        <f t="shared" si="74"/>
        <v>7.8500000000000014</v>
      </c>
      <c r="N99" s="13">
        <v>8.1999999999999993</v>
      </c>
      <c r="O99" s="13">
        <v>8.6999999999999993</v>
      </c>
      <c r="P99" s="13">
        <v>7.9</v>
      </c>
      <c r="Q99" s="13">
        <v>8.4</v>
      </c>
      <c r="R99" s="14">
        <f t="shared" si="75"/>
        <v>4</v>
      </c>
      <c r="S99" s="14">
        <f t="shared" si="76"/>
        <v>16.599999999999994</v>
      </c>
      <c r="T99" s="14">
        <f t="shared" si="77"/>
        <v>8.2999999999999972</v>
      </c>
      <c r="U99" s="14">
        <f t="shared" si="78"/>
        <v>8.2999999999999989</v>
      </c>
      <c r="V99" s="15">
        <f t="shared" si="79"/>
        <v>8.2999999999999972</v>
      </c>
      <c r="W99" s="16">
        <v>10</v>
      </c>
      <c r="X99" s="16">
        <v>0.3</v>
      </c>
      <c r="Y99" s="17">
        <f t="shared" si="80"/>
        <v>25.849999999999998</v>
      </c>
      <c r="Z99" s="31">
        <f t="shared" si="81"/>
        <v>23</v>
      </c>
    </row>
    <row r="100" spans="1:26" ht="18.75" customHeight="1" x14ac:dyDescent="0.2">
      <c r="A100" s="39">
        <v>130</v>
      </c>
      <c r="B100" s="32" t="s">
        <v>105</v>
      </c>
      <c r="C100" s="33" t="s">
        <v>95</v>
      </c>
      <c r="D100" s="8" t="s">
        <v>18</v>
      </c>
      <c r="E100" s="9">
        <v>7.9</v>
      </c>
      <c r="F100" s="9">
        <v>8.1999999999999993</v>
      </c>
      <c r="G100" s="9">
        <v>8.3000000000000007</v>
      </c>
      <c r="H100" s="9">
        <v>8.1</v>
      </c>
      <c r="I100" s="10">
        <f t="shared" si="70"/>
        <v>4</v>
      </c>
      <c r="J100" s="10">
        <f t="shared" si="71"/>
        <v>16.299999999999997</v>
      </c>
      <c r="K100" s="10">
        <f t="shared" si="72"/>
        <v>8.1499999999999986</v>
      </c>
      <c r="L100" s="11">
        <f t="shared" si="73"/>
        <v>8.125</v>
      </c>
      <c r="M100" s="12">
        <f t="shared" si="74"/>
        <v>8.1499999999999986</v>
      </c>
      <c r="N100" s="13">
        <v>7.9</v>
      </c>
      <c r="O100" s="13">
        <v>8.1</v>
      </c>
      <c r="P100" s="13">
        <v>8</v>
      </c>
      <c r="Q100" s="13">
        <v>8</v>
      </c>
      <c r="R100" s="14">
        <f t="shared" si="75"/>
        <v>4</v>
      </c>
      <c r="S100" s="14">
        <f t="shared" si="76"/>
        <v>16</v>
      </c>
      <c r="T100" s="14">
        <f t="shared" si="77"/>
        <v>8</v>
      </c>
      <c r="U100" s="14">
        <f t="shared" si="78"/>
        <v>8</v>
      </c>
      <c r="V100" s="15">
        <f t="shared" si="79"/>
        <v>8</v>
      </c>
      <c r="W100" s="16">
        <v>9.94</v>
      </c>
      <c r="X100" s="16">
        <v>0.3</v>
      </c>
      <c r="Y100" s="17">
        <f t="shared" si="80"/>
        <v>25.789999999999996</v>
      </c>
      <c r="Z100" s="31">
        <f t="shared" si="81"/>
        <v>24</v>
      </c>
    </row>
    <row r="101" spans="1:26" ht="18.75" customHeight="1" x14ac:dyDescent="0.2">
      <c r="A101" s="39">
        <v>145</v>
      </c>
      <c r="B101" s="32" t="s">
        <v>117</v>
      </c>
      <c r="C101" s="33" t="s">
        <v>118</v>
      </c>
      <c r="D101" s="8" t="s">
        <v>18</v>
      </c>
      <c r="E101" s="9">
        <v>7.9</v>
      </c>
      <c r="F101" s="9">
        <v>8</v>
      </c>
      <c r="G101" s="9">
        <v>8.1</v>
      </c>
      <c r="H101" s="9">
        <v>7.7</v>
      </c>
      <c r="I101" s="10">
        <f t="shared" si="70"/>
        <v>4</v>
      </c>
      <c r="J101" s="10">
        <f t="shared" si="71"/>
        <v>15.899999999999999</v>
      </c>
      <c r="K101" s="10">
        <f t="shared" si="72"/>
        <v>7.9499999999999993</v>
      </c>
      <c r="L101" s="11">
        <f t="shared" si="73"/>
        <v>7.9249999999999998</v>
      </c>
      <c r="M101" s="12">
        <f t="shared" si="74"/>
        <v>7.9499999999999993</v>
      </c>
      <c r="N101" s="13">
        <v>8.1999999999999993</v>
      </c>
      <c r="O101" s="13">
        <v>8.1</v>
      </c>
      <c r="P101" s="13">
        <v>7.6</v>
      </c>
      <c r="Q101" s="13">
        <v>7.9</v>
      </c>
      <c r="R101" s="14">
        <f t="shared" si="75"/>
        <v>4</v>
      </c>
      <c r="S101" s="14">
        <f t="shared" si="76"/>
        <v>15.999999999999998</v>
      </c>
      <c r="T101" s="14">
        <f t="shared" si="77"/>
        <v>7.9999999999999991</v>
      </c>
      <c r="U101" s="14">
        <f t="shared" si="78"/>
        <v>7.9499999999999993</v>
      </c>
      <c r="V101" s="15">
        <f t="shared" si="79"/>
        <v>7.9999999999999991</v>
      </c>
      <c r="W101" s="16">
        <v>9.82</v>
      </c>
      <c r="X101" s="16"/>
      <c r="Y101" s="17">
        <f t="shared" si="80"/>
        <v>25.77</v>
      </c>
      <c r="Z101" s="31">
        <f t="shared" si="81"/>
        <v>25</v>
      </c>
    </row>
    <row r="102" spans="1:26" ht="18.75" customHeight="1" x14ac:dyDescent="0.2">
      <c r="A102" s="39">
        <v>123</v>
      </c>
      <c r="B102" s="32" t="s">
        <v>179</v>
      </c>
      <c r="C102" s="33" t="s">
        <v>172</v>
      </c>
      <c r="D102" s="8" t="s">
        <v>18</v>
      </c>
      <c r="E102" s="9">
        <v>7.8</v>
      </c>
      <c r="F102" s="9">
        <v>8.4</v>
      </c>
      <c r="G102" s="9">
        <v>7.5</v>
      </c>
      <c r="H102" s="9">
        <v>7.6</v>
      </c>
      <c r="I102" s="10">
        <f t="shared" si="70"/>
        <v>4</v>
      </c>
      <c r="J102" s="10">
        <f t="shared" si="71"/>
        <v>15.399999999999997</v>
      </c>
      <c r="K102" s="10">
        <f t="shared" si="72"/>
        <v>7.6999999999999984</v>
      </c>
      <c r="L102" s="11">
        <f t="shared" si="73"/>
        <v>7.8249999999999993</v>
      </c>
      <c r="M102" s="12">
        <f t="shared" si="74"/>
        <v>7.6999999999999984</v>
      </c>
      <c r="N102" s="13">
        <v>8.1</v>
      </c>
      <c r="O102" s="13">
        <v>8.1</v>
      </c>
      <c r="P102" s="13">
        <v>7.7</v>
      </c>
      <c r="Q102" s="13">
        <v>8.3000000000000007</v>
      </c>
      <c r="R102" s="14">
        <f t="shared" si="75"/>
        <v>4</v>
      </c>
      <c r="S102" s="14">
        <f t="shared" si="76"/>
        <v>16.200000000000003</v>
      </c>
      <c r="T102" s="14">
        <f t="shared" si="77"/>
        <v>8.1000000000000014</v>
      </c>
      <c r="U102" s="14">
        <f t="shared" si="78"/>
        <v>8.0500000000000007</v>
      </c>
      <c r="V102" s="15">
        <f t="shared" si="79"/>
        <v>8.1000000000000014</v>
      </c>
      <c r="W102" s="16">
        <v>9.94</v>
      </c>
      <c r="X102" s="16"/>
      <c r="Y102" s="17">
        <f t="shared" si="80"/>
        <v>25.740000000000002</v>
      </c>
      <c r="Z102" s="31">
        <f t="shared" si="81"/>
        <v>26</v>
      </c>
    </row>
    <row r="103" spans="1:26" ht="18.75" customHeight="1" x14ac:dyDescent="0.2">
      <c r="A103" s="39">
        <v>149</v>
      </c>
      <c r="B103" s="32" t="s">
        <v>286</v>
      </c>
      <c r="C103" s="33" t="s">
        <v>284</v>
      </c>
      <c r="D103" s="8" t="s">
        <v>18</v>
      </c>
      <c r="E103" s="9">
        <v>8</v>
      </c>
      <c r="F103" s="9">
        <v>8.1</v>
      </c>
      <c r="G103" s="9">
        <v>8.1</v>
      </c>
      <c r="H103" s="9">
        <v>7.8</v>
      </c>
      <c r="I103" s="10">
        <f t="shared" si="70"/>
        <v>4</v>
      </c>
      <c r="J103" s="10">
        <f t="shared" si="71"/>
        <v>16.100000000000001</v>
      </c>
      <c r="K103" s="10">
        <f t="shared" si="72"/>
        <v>8.0500000000000007</v>
      </c>
      <c r="L103" s="11">
        <f t="shared" si="73"/>
        <v>8</v>
      </c>
      <c r="M103" s="12">
        <f t="shared" si="74"/>
        <v>8.0500000000000007</v>
      </c>
      <c r="N103" s="13">
        <v>8.1</v>
      </c>
      <c r="O103" s="13">
        <v>7.9</v>
      </c>
      <c r="P103" s="13">
        <v>7.6</v>
      </c>
      <c r="Q103" s="13">
        <v>8</v>
      </c>
      <c r="R103" s="14">
        <f t="shared" si="75"/>
        <v>4</v>
      </c>
      <c r="S103" s="14">
        <f t="shared" si="76"/>
        <v>15.900000000000002</v>
      </c>
      <c r="T103" s="14">
        <f t="shared" si="77"/>
        <v>7.9500000000000011</v>
      </c>
      <c r="U103" s="14">
        <f t="shared" si="78"/>
        <v>7.9</v>
      </c>
      <c r="V103" s="15">
        <f t="shared" si="79"/>
        <v>7.9500000000000011</v>
      </c>
      <c r="W103" s="16">
        <v>10</v>
      </c>
      <c r="X103" s="16">
        <v>0.3</v>
      </c>
      <c r="Y103" s="17">
        <f t="shared" si="80"/>
        <v>25.7</v>
      </c>
      <c r="Z103" s="31">
        <f t="shared" si="81"/>
        <v>27</v>
      </c>
    </row>
    <row r="104" spans="1:26" ht="18.75" customHeight="1" x14ac:dyDescent="0.2">
      <c r="A104" s="39">
        <v>122</v>
      </c>
      <c r="B104" s="32" t="s">
        <v>217</v>
      </c>
      <c r="C104" s="33" t="s">
        <v>76</v>
      </c>
      <c r="D104" s="8" t="s">
        <v>18</v>
      </c>
      <c r="E104" s="9">
        <v>7.7</v>
      </c>
      <c r="F104" s="9">
        <v>7.9</v>
      </c>
      <c r="G104" s="9">
        <v>8.3000000000000007</v>
      </c>
      <c r="H104" s="9">
        <v>7.8</v>
      </c>
      <c r="I104" s="10">
        <f t="shared" si="70"/>
        <v>4</v>
      </c>
      <c r="J104" s="10">
        <f t="shared" si="71"/>
        <v>15.700000000000003</v>
      </c>
      <c r="K104" s="10">
        <f t="shared" si="72"/>
        <v>7.8500000000000014</v>
      </c>
      <c r="L104" s="11">
        <f t="shared" si="73"/>
        <v>7.9250000000000007</v>
      </c>
      <c r="M104" s="12">
        <f t="shared" si="74"/>
        <v>7.8500000000000014</v>
      </c>
      <c r="N104" s="13">
        <v>8</v>
      </c>
      <c r="O104" s="13">
        <v>8.1999999999999993</v>
      </c>
      <c r="P104" s="13">
        <v>7.8</v>
      </c>
      <c r="Q104" s="13">
        <v>8.1999999999999993</v>
      </c>
      <c r="R104" s="14">
        <f t="shared" si="75"/>
        <v>4</v>
      </c>
      <c r="S104" s="14">
        <f t="shared" si="76"/>
        <v>16.200000000000003</v>
      </c>
      <c r="T104" s="14">
        <f t="shared" si="77"/>
        <v>8.1000000000000014</v>
      </c>
      <c r="U104" s="14">
        <f t="shared" si="78"/>
        <v>8.0500000000000007</v>
      </c>
      <c r="V104" s="15">
        <f t="shared" si="79"/>
        <v>8.1000000000000014</v>
      </c>
      <c r="W104" s="16">
        <v>10</v>
      </c>
      <c r="X104" s="16">
        <v>0.3</v>
      </c>
      <c r="Y104" s="17">
        <f t="shared" si="80"/>
        <v>25.650000000000002</v>
      </c>
      <c r="Z104" s="31">
        <f t="shared" si="81"/>
        <v>28</v>
      </c>
    </row>
    <row r="105" spans="1:26" ht="18.75" customHeight="1" x14ac:dyDescent="0.2">
      <c r="A105" s="39">
        <v>141</v>
      </c>
      <c r="B105" s="32" t="s">
        <v>62</v>
      </c>
      <c r="C105" s="33" t="s">
        <v>56</v>
      </c>
      <c r="D105" s="8" t="s">
        <v>18</v>
      </c>
      <c r="E105" s="9">
        <v>8</v>
      </c>
      <c r="F105" s="9">
        <v>8.4</v>
      </c>
      <c r="G105" s="9">
        <v>8.3000000000000007</v>
      </c>
      <c r="H105" s="9">
        <v>8</v>
      </c>
      <c r="I105" s="10">
        <f t="shared" si="70"/>
        <v>4</v>
      </c>
      <c r="J105" s="10">
        <f t="shared" si="71"/>
        <v>16.300000000000004</v>
      </c>
      <c r="K105" s="10">
        <f t="shared" si="72"/>
        <v>8.1500000000000021</v>
      </c>
      <c r="L105" s="11">
        <f t="shared" si="73"/>
        <v>8.1750000000000007</v>
      </c>
      <c r="M105" s="12">
        <f t="shared" si="74"/>
        <v>8.1500000000000021</v>
      </c>
      <c r="N105" s="13">
        <v>8.1</v>
      </c>
      <c r="O105" s="13">
        <v>7.9</v>
      </c>
      <c r="P105" s="13">
        <v>7.9</v>
      </c>
      <c r="Q105" s="13">
        <v>8.1</v>
      </c>
      <c r="R105" s="14">
        <f t="shared" si="75"/>
        <v>4</v>
      </c>
      <c r="S105" s="14">
        <f t="shared" si="76"/>
        <v>16</v>
      </c>
      <c r="T105" s="14">
        <f t="shared" si="77"/>
        <v>8</v>
      </c>
      <c r="U105" s="14">
        <f t="shared" si="78"/>
        <v>8</v>
      </c>
      <c r="V105" s="15">
        <f t="shared" si="79"/>
        <v>8</v>
      </c>
      <c r="W105" s="16">
        <v>9.7899999999999991</v>
      </c>
      <c r="X105" s="16">
        <v>0.3</v>
      </c>
      <c r="Y105" s="17">
        <f t="shared" si="80"/>
        <v>25.64</v>
      </c>
      <c r="Z105" s="31">
        <f t="shared" si="81"/>
        <v>29</v>
      </c>
    </row>
    <row r="106" spans="1:26" ht="18.75" customHeight="1" x14ac:dyDescent="0.2">
      <c r="A106" s="39">
        <v>144</v>
      </c>
      <c r="B106" s="32" t="s">
        <v>158</v>
      </c>
      <c r="C106" s="33" t="s">
        <v>156</v>
      </c>
      <c r="D106" s="8" t="s">
        <v>18</v>
      </c>
      <c r="E106" s="9">
        <v>7.8</v>
      </c>
      <c r="F106" s="9">
        <v>8.3000000000000007</v>
      </c>
      <c r="G106" s="9">
        <v>7.4</v>
      </c>
      <c r="H106" s="9">
        <v>7.1</v>
      </c>
      <c r="I106" s="10">
        <f t="shared" si="70"/>
        <v>4</v>
      </c>
      <c r="J106" s="10">
        <f t="shared" si="71"/>
        <v>15.200000000000001</v>
      </c>
      <c r="K106" s="10">
        <f t="shared" si="72"/>
        <v>7.6000000000000005</v>
      </c>
      <c r="L106" s="11">
        <f t="shared" si="73"/>
        <v>7.65</v>
      </c>
      <c r="M106" s="12">
        <f t="shared" si="74"/>
        <v>7.6000000000000005</v>
      </c>
      <c r="N106" s="13">
        <v>8.1</v>
      </c>
      <c r="O106" s="13">
        <v>8</v>
      </c>
      <c r="P106" s="13">
        <v>7.7</v>
      </c>
      <c r="Q106" s="13">
        <v>7.9</v>
      </c>
      <c r="R106" s="14">
        <f t="shared" si="75"/>
        <v>4</v>
      </c>
      <c r="S106" s="14">
        <f t="shared" si="76"/>
        <v>15.900000000000002</v>
      </c>
      <c r="T106" s="14">
        <f t="shared" si="77"/>
        <v>7.9500000000000011</v>
      </c>
      <c r="U106" s="14">
        <f t="shared" si="78"/>
        <v>7.9250000000000007</v>
      </c>
      <c r="V106" s="15">
        <f t="shared" si="79"/>
        <v>7.9500000000000011</v>
      </c>
      <c r="W106" s="16">
        <v>10</v>
      </c>
      <c r="X106" s="16"/>
      <c r="Y106" s="17">
        <f t="shared" si="80"/>
        <v>25.55</v>
      </c>
      <c r="Z106" s="31">
        <f t="shared" si="81"/>
        <v>30</v>
      </c>
    </row>
    <row r="107" spans="1:26" ht="18.75" customHeight="1" x14ac:dyDescent="0.2">
      <c r="A107" s="39">
        <v>150</v>
      </c>
      <c r="B107" s="32" t="s">
        <v>115</v>
      </c>
      <c r="C107" s="33" t="s">
        <v>118</v>
      </c>
      <c r="D107" s="8" t="s">
        <v>18</v>
      </c>
      <c r="E107" s="9">
        <v>8.1999999999999993</v>
      </c>
      <c r="F107" s="9">
        <v>8.4</v>
      </c>
      <c r="G107" s="9">
        <v>9</v>
      </c>
      <c r="H107" s="9">
        <v>8.3000000000000007</v>
      </c>
      <c r="I107" s="10">
        <f t="shared" si="70"/>
        <v>4</v>
      </c>
      <c r="J107" s="10">
        <f t="shared" si="71"/>
        <v>16.700000000000006</v>
      </c>
      <c r="K107" s="10">
        <f t="shared" si="72"/>
        <v>8.3500000000000032</v>
      </c>
      <c r="L107" s="11">
        <f t="shared" si="73"/>
        <v>8.4750000000000014</v>
      </c>
      <c r="M107" s="12">
        <f t="shared" si="74"/>
        <v>8.3500000000000032</v>
      </c>
      <c r="N107" s="13">
        <v>8.1</v>
      </c>
      <c r="O107" s="13">
        <v>8.3000000000000007</v>
      </c>
      <c r="P107" s="13">
        <v>8.4</v>
      </c>
      <c r="Q107" s="13">
        <v>8</v>
      </c>
      <c r="R107" s="14">
        <f t="shared" si="75"/>
        <v>4</v>
      </c>
      <c r="S107" s="14">
        <f t="shared" si="76"/>
        <v>16.399999999999999</v>
      </c>
      <c r="T107" s="14">
        <f t="shared" si="77"/>
        <v>8.1999999999999993</v>
      </c>
      <c r="U107" s="14">
        <f t="shared" si="78"/>
        <v>8.1999999999999993</v>
      </c>
      <c r="V107" s="15">
        <f t="shared" si="79"/>
        <v>8.1999999999999993</v>
      </c>
      <c r="W107" s="16">
        <v>9.7899999999999991</v>
      </c>
      <c r="X107" s="16">
        <v>0.9</v>
      </c>
      <c r="Y107" s="17">
        <f t="shared" si="80"/>
        <v>25.440000000000005</v>
      </c>
      <c r="Z107" s="31">
        <f t="shared" si="81"/>
        <v>31</v>
      </c>
    </row>
    <row r="108" spans="1:26" ht="18.75" customHeight="1" x14ac:dyDescent="0.2">
      <c r="A108" s="39">
        <v>131</v>
      </c>
      <c r="B108" s="32" t="s">
        <v>100</v>
      </c>
      <c r="C108" s="33" t="s">
        <v>95</v>
      </c>
      <c r="D108" s="8" t="s">
        <v>18</v>
      </c>
      <c r="E108" s="9">
        <v>7.6</v>
      </c>
      <c r="F108" s="9">
        <v>7.9</v>
      </c>
      <c r="G108" s="9">
        <v>7.3</v>
      </c>
      <c r="H108" s="9">
        <v>7.4</v>
      </c>
      <c r="I108" s="10">
        <f t="shared" si="70"/>
        <v>4</v>
      </c>
      <c r="J108" s="10">
        <f t="shared" si="71"/>
        <v>15.000000000000004</v>
      </c>
      <c r="K108" s="10">
        <f t="shared" si="72"/>
        <v>7.5000000000000018</v>
      </c>
      <c r="L108" s="11">
        <f t="shared" si="73"/>
        <v>7.5500000000000007</v>
      </c>
      <c r="M108" s="12">
        <f t="shared" si="74"/>
        <v>7.5000000000000018</v>
      </c>
      <c r="N108" s="13">
        <v>8</v>
      </c>
      <c r="O108" s="13">
        <v>7.7</v>
      </c>
      <c r="P108" s="13">
        <v>7.9</v>
      </c>
      <c r="Q108" s="13">
        <v>8.1</v>
      </c>
      <c r="R108" s="14">
        <f t="shared" si="75"/>
        <v>4</v>
      </c>
      <c r="S108" s="14">
        <f t="shared" si="76"/>
        <v>15.900000000000002</v>
      </c>
      <c r="T108" s="14">
        <f t="shared" si="77"/>
        <v>7.9500000000000011</v>
      </c>
      <c r="U108" s="14">
        <f t="shared" si="78"/>
        <v>7.9250000000000007</v>
      </c>
      <c r="V108" s="15">
        <f t="shared" si="79"/>
        <v>7.9500000000000011</v>
      </c>
      <c r="W108" s="16">
        <v>9.8800000000000008</v>
      </c>
      <c r="X108" s="16"/>
      <c r="Y108" s="17">
        <f t="shared" si="80"/>
        <v>25.330000000000005</v>
      </c>
      <c r="Z108" s="31">
        <f t="shared" si="81"/>
        <v>32</v>
      </c>
    </row>
    <row r="109" spans="1:26" ht="18.75" customHeight="1" x14ac:dyDescent="0.2">
      <c r="A109" s="39">
        <v>114</v>
      </c>
      <c r="B109" s="32" t="s">
        <v>99</v>
      </c>
      <c r="C109" s="33" t="s">
        <v>95</v>
      </c>
      <c r="D109" s="8" t="s">
        <v>18</v>
      </c>
      <c r="E109" s="9">
        <v>7.5</v>
      </c>
      <c r="F109" s="9">
        <v>7.4</v>
      </c>
      <c r="G109" s="9">
        <v>6.8</v>
      </c>
      <c r="H109" s="9">
        <v>7.1</v>
      </c>
      <c r="I109" s="10">
        <f t="shared" si="70"/>
        <v>4</v>
      </c>
      <c r="J109" s="10">
        <f t="shared" si="71"/>
        <v>14.499999999999996</v>
      </c>
      <c r="K109" s="10">
        <f t="shared" si="72"/>
        <v>7.2499999999999982</v>
      </c>
      <c r="L109" s="11">
        <f t="shared" si="73"/>
        <v>7.1999999999999993</v>
      </c>
      <c r="M109" s="12">
        <f t="shared" si="74"/>
        <v>7.2499999999999982</v>
      </c>
      <c r="N109" s="13">
        <v>8.1</v>
      </c>
      <c r="O109" s="13">
        <v>8</v>
      </c>
      <c r="P109" s="13">
        <v>7.6</v>
      </c>
      <c r="Q109" s="13">
        <v>8.1</v>
      </c>
      <c r="R109" s="14">
        <f t="shared" si="75"/>
        <v>4</v>
      </c>
      <c r="S109" s="14">
        <f t="shared" si="76"/>
        <v>16.100000000000005</v>
      </c>
      <c r="T109" s="14">
        <f t="shared" si="77"/>
        <v>8.0500000000000025</v>
      </c>
      <c r="U109" s="14">
        <f t="shared" si="78"/>
        <v>7.9500000000000011</v>
      </c>
      <c r="V109" s="15">
        <f t="shared" si="79"/>
        <v>8.0500000000000025</v>
      </c>
      <c r="W109" s="16">
        <v>9.94</v>
      </c>
      <c r="X109" s="16"/>
      <c r="Y109" s="17">
        <f t="shared" si="80"/>
        <v>25.240000000000002</v>
      </c>
      <c r="Z109" s="31">
        <f t="shared" si="81"/>
        <v>33</v>
      </c>
    </row>
    <row r="110" spans="1:26" ht="18.75" customHeight="1" x14ac:dyDescent="0.2">
      <c r="A110" s="39">
        <v>110</v>
      </c>
      <c r="B110" s="32" t="s">
        <v>263</v>
      </c>
      <c r="C110" s="33" t="s">
        <v>260</v>
      </c>
      <c r="D110" s="8" t="s">
        <v>18</v>
      </c>
      <c r="E110" s="9">
        <v>8</v>
      </c>
      <c r="F110" s="9">
        <v>7.7</v>
      </c>
      <c r="G110" s="9">
        <v>8</v>
      </c>
      <c r="H110" s="9">
        <v>7.7</v>
      </c>
      <c r="I110" s="10">
        <f t="shared" si="70"/>
        <v>4</v>
      </c>
      <c r="J110" s="10">
        <f t="shared" si="71"/>
        <v>15.7</v>
      </c>
      <c r="K110" s="10">
        <f t="shared" si="72"/>
        <v>7.85</v>
      </c>
      <c r="L110" s="11">
        <f t="shared" si="73"/>
        <v>7.85</v>
      </c>
      <c r="M110" s="12">
        <f t="shared" si="74"/>
        <v>7.85</v>
      </c>
      <c r="N110" s="13">
        <v>7.9</v>
      </c>
      <c r="O110" s="13">
        <v>8</v>
      </c>
      <c r="P110" s="13">
        <v>7.8</v>
      </c>
      <c r="Q110" s="13">
        <v>7.8</v>
      </c>
      <c r="R110" s="14">
        <f t="shared" si="75"/>
        <v>4</v>
      </c>
      <c r="S110" s="14">
        <f t="shared" si="76"/>
        <v>15.7</v>
      </c>
      <c r="T110" s="14">
        <f t="shared" si="77"/>
        <v>7.85</v>
      </c>
      <c r="U110" s="14">
        <f t="shared" si="78"/>
        <v>7.875</v>
      </c>
      <c r="V110" s="15">
        <f t="shared" si="79"/>
        <v>7.85</v>
      </c>
      <c r="W110" s="16">
        <v>9.8800000000000008</v>
      </c>
      <c r="X110" s="16">
        <v>0.6</v>
      </c>
      <c r="Y110" s="17">
        <f t="shared" si="80"/>
        <v>24.979999999999997</v>
      </c>
      <c r="Z110" s="31">
        <f t="shared" si="81"/>
        <v>34</v>
      </c>
    </row>
    <row r="111" spans="1:26" ht="18.75" customHeight="1" x14ac:dyDescent="0.2">
      <c r="A111" s="39">
        <v>151</v>
      </c>
      <c r="B111" s="64" t="s">
        <v>101</v>
      </c>
      <c r="C111" s="33" t="s">
        <v>95</v>
      </c>
      <c r="D111" s="8" t="s">
        <v>18</v>
      </c>
      <c r="E111" s="9">
        <v>7.8</v>
      </c>
      <c r="F111" s="9">
        <v>7.8</v>
      </c>
      <c r="G111" s="9">
        <v>7.6</v>
      </c>
      <c r="H111" s="9">
        <v>7.2</v>
      </c>
      <c r="I111" s="10">
        <f t="shared" si="70"/>
        <v>4</v>
      </c>
      <c r="J111" s="10">
        <f t="shared" si="71"/>
        <v>15.399999999999999</v>
      </c>
      <c r="K111" s="10">
        <f t="shared" si="72"/>
        <v>7.6999999999999993</v>
      </c>
      <c r="L111" s="11">
        <f t="shared" si="73"/>
        <v>7.6</v>
      </c>
      <c r="M111" s="12">
        <f t="shared" si="74"/>
        <v>7.6999999999999993</v>
      </c>
      <c r="N111" s="13">
        <v>7.8</v>
      </c>
      <c r="O111" s="13">
        <v>8.1</v>
      </c>
      <c r="P111" s="13">
        <v>7.8</v>
      </c>
      <c r="Q111" s="13">
        <v>8.1999999999999993</v>
      </c>
      <c r="R111" s="14">
        <f t="shared" si="75"/>
        <v>4</v>
      </c>
      <c r="S111" s="14">
        <f t="shared" si="76"/>
        <v>15.899999999999999</v>
      </c>
      <c r="T111" s="14">
        <f t="shared" si="77"/>
        <v>7.9499999999999993</v>
      </c>
      <c r="U111" s="14">
        <f t="shared" si="78"/>
        <v>7.9749999999999996</v>
      </c>
      <c r="V111" s="15">
        <f t="shared" si="79"/>
        <v>7.9499999999999993</v>
      </c>
      <c r="W111" s="16">
        <v>9.94</v>
      </c>
      <c r="X111" s="16">
        <v>0.9</v>
      </c>
      <c r="Y111" s="17">
        <f t="shared" si="80"/>
        <v>24.689999999999998</v>
      </c>
      <c r="Z111" s="31">
        <f t="shared" si="81"/>
        <v>35</v>
      </c>
    </row>
    <row r="112" spans="1:26" ht="18.75" customHeight="1" x14ac:dyDescent="0.2">
      <c r="A112" s="39">
        <v>152</v>
      </c>
      <c r="B112" s="66" t="s">
        <v>320</v>
      </c>
      <c r="C112" s="33" t="s">
        <v>50</v>
      </c>
      <c r="D112" s="8" t="s">
        <v>18</v>
      </c>
      <c r="E112" s="9">
        <v>7.3</v>
      </c>
      <c r="F112" s="9">
        <v>7.5</v>
      </c>
      <c r="G112" s="9">
        <v>6.9</v>
      </c>
      <c r="H112" s="9">
        <v>7</v>
      </c>
      <c r="I112" s="10">
        <f t="shared" si="70"/>
        <v>4</v>
      </c>
      <c r="J112" s="10">
        <f t="shared" si="71"/>
        <v>14.300000000000002</v>
      </c>
      <c r="K112" s="10">
        <f t="shared" si="72"/>
        <v>7.1500000000000012</v>
      </c>
      <c r="L112" s="11">
        <f t="shared" si="73"/>
        <v>7.1750000000000007</v>
      </c>
      <c r="M112" s="12">
        <f t="shared" si="74"/>
        <v>7.1500000000000012</v>
      </c>
      <c r="N112" s="13">
        <v>7.5</v>
      </c>
      <c r="O112" s="13">
        <v>7.7</v>
      </c>
      <c r="P112" s="13">
        <v>7.7</v>
      </c>
      <c r="Q112" s="13">
        <v>7.8</v>
      </c>
      <c r="R112" s="14">
        <f t="shared" si="75"/>
        <v>4</v>
      </c>
      <c r="S112" s="14">
        <f t="shared" si="76"/>
        <v>15.399999999999999</v>
      </c>
      <c r="T112" s="14">
        <f t="shared" si="77"/>
        <v>7.6999999999999993</v>
      </c>
      <c r="U112" s="14">
        <f t="shared" si="78"/>
        <v>7.6749999999999998</v>
      </c>
      <c r="V112" s="15">
        <f t="shared" si="79"/>
        <v>7.6999999999999993</v>
      </c>
      <c r="W112" s="16">
        <v>9.82</v>
      </c>
      <c r="X112" s="16"/>
      <c r="Y112" s="17">
        <f t="shared" si="80"/>
        <v>24.67</v>
      </c>
      <c r="Z112" s="31">
        <f t="shared" si="81"/>
        <v>36</v>
      </c>
    </row>
    <row r="113" spans="1:26" ht="18.75" customHeight="1" x14ac:dyDescent="0.2">
      <c r="A113" s="39">
        <v>124</v>
      </c>
      <c r="B113" s="32" t="s">
        <v>103</v>
      </c>
      <c r="C113" s="33" t="s">
        <v>95</v>
      </c>
      <c r="D113" s="8" t="s">
        <v>18</v>
      </c>
      <c r="E113" s="9">
        <v>7.7</v>
      </c>
      <c r="F113" s="9">
        <v>7.6</v>
      </c>
      <c r="G113" s="9">
        <v>7.5</v>
      </c>
      <c r="H113" s="9">
        <v>7.3</v>
      </c>
      <c r="I113" s="10">
        <f t="shared" si="70"/>
        <v>4</v>
      </c>
      <c r="J113" s="10">
        <f t="shared" si="71"/>
        <v>15.100000000000001</v>
      </c>
      <c r="K113" s="10">
        <f t="shared" si="72"/>
        <v>7.5500000000000007</v>
      </c>
      <c r="L113" s="11">
        <f t="shared" si="73"/>
        <v>7.5250000000000004</v>
      </c>
      <c r="M113" s="12">
        <f t="shared" si="74"/>
        <v>7.5500000000000007</v>
      </c>
      <c r="N113" s="13">
        <v>7.7</v>
      </c>
      <c r="O113" s="13">
        <v>7.9</v>
      </c>
      <c r="P113" s="13">
        <v>8</v>
      </c>
      <c r="Q113" s="13">
        <v>7.5</v>
      </c>
      <c r="R113" s="14">
        <f t="shared" si="75"/>
        <v>4</v>
      </c>
      <c r="S113" s="14">
        <f t="shared" si="76"/>
        <v>15.600000000000001</v>
      </c>
      <c r="T113" s="14">
        <f t="shared" si="77"/>
        <v>7.8000000000000007</v>
      </c>
      <c r="U113" s="14">
        <f t="shared" si="78"/>
        <v>7.7750000000000004</v>
      </c>
      <c r="V113" s="15">
        <f t="shared" si="79"/>
        <v>7.8000000000000007</v>
      </c>
      <c r="W113" s="16">
        <v>9.82</v>
      </c>
      <c r="X113" s="16">
        <v>0.6</v>
      </c>
      <c r="Y113" s="17">
        <f t="shared" si="80"/>
        <v>24.57</v>
      </c>
      <c r="Z113" s="31">
        <f t="shared" si="81"/>
        <v>37</v>
      </c>
    </row>
    <row r="114" spans="1:26" ht="18.75" customHeight="1" x14ac:dyDescent="0.2">
      <c r="A114" s="39">
        <v>129</v>
      </c>
      <c r="B114" s="32" t="s">
        <v>331</v>
      </c>
      <c r="C114" s="33" t="s">
        <v>86</v>
      </c>
      <c r="D114" s="8" t="s">
        <v>18</v>
      </c>
      <c r="E114" s="9">
        <v>7.5</v>
      </c>
      <c r="F114" s="9">
        <v>7.7</v>
      </c>
      <c r="G114" s="9">
        <v>7.6</v>
      </c>
      <c r="H114" s="9">
        <v>7.7</v>
      </c>
      <c r="I114" s="10">
        <f t="shared" si="70"/>
        <v>4</v>
      </c>
      <c r="J114" s="10">
        <f t="shared" si="71"/>
        <v>15.299999999999997</v>
      </c>
      <c r="K114" s="10">
        <f t="shared" si="72"/>
        <v>7.6499999999999986</v>
      </c>
      <c r="L114" s="11">
        <f t="shared" si="73"/>
        <v>7.6249999999999991</v>
      </c>
      <c r="M114" s="12">
        <f t="shared" si="74"/>
        <v>7.6499999999999986</v>
      </c>
      <c r="N114" s="13">
        <v>7.7</v>
      </c>
      <c r="O114" s="13">
        <v>7.6</v>
      </c>
      <c r="P114" s="13">
        <v>7.6</v>
      </c>
      <c r="Q114" s="13">
        <v>7.6</v>
      </c>
      <c r="R114" s="14">
        <f t="shared" si="75"/>
        <v>4</v>
      </c>
      <c r="S114" s="14">
        <f t="shared" si="76"/>
        <v>15.2</v>
      </c>
      <c r="T114" s="14">
        <f t="shared" si="77"/>
        <v>7.6</v>
      </c>
      <c r="U114" s="14">
        <f t="shared" si="78"/>
        <v>7.625</v>
      </c>
      <c r="V114" s="15">
        <f t="shared" si="79"/>
        <v>7.6</v>
      </c>
      <c r="W114" s="16">
        <v>9.94</v>
      </c>
      <c r="X114" s="16">
        <v>1.2</v>
      </c>
      <c r="Y114" s="17">
        <f t="shared" si="80"/>
        <v>23.99</v>
      </c>
      <c r="Z114" s="31">
        <f t="shared" si="81"/>
        <v>38</v>
      </c>
    </row>
    <row r="115" spans="1:26" ht="18.75" customHeight="1" x14ac:dyDescent="0.2">
      <c r="A115" s="39">
        <v>139</v>
      </c>
      <c r="B115" s="32" t="s">
        <v>104</v>
      </c>
      <c r="C115" s="33" t="s">
        <v>95</v>
      </c>
      <c r="D115" s="8" t="s">
        <v>18</v>
      </c>
      <c r="E115" s="9">
        <v>7</v>
      </c>
      <c r="F115" s="9">
        <v>7</v>
      </c>
      <c r="G115" s="9">
        <v>7</v>
      </c>
      <c r="H115" s="9">
        <v>6.3</v>
      </c>
      <c r="I115" s="10">
        <f t="shared" si="70"/>
        <v>4</v>
      </c>
      <c r="J115" s="10">
        <f t="shared" si="71"/>
        <v>14</v>
      </c>
      <c r="K115" s="10">
        <f t="shared" si="72"/>
        <v>7</v>
      </c>
      <c r="L115" s="11">
        <f t="shared" si="73"/>
        <v>6.8250000000000002</v>
      </c>
      <c r="M115" s="12">
        <f t="shared" si="74"/>
        <v>7</v>
      </c>
      <c r="N115" s="13">
        <v>7.9</v>
      </c>
      <c r="O115" s="13">
        <v>7.8</v>
      </c>
      <c r="P115" s="13">
        <v>7.6</v>
      </c>
      <c r="Q115" s="13">
        <v>8.1999999999999993</v>
      </c>
      <c r="R115" s="14">
        <f t="shared" si="75"/>
        <v>4</v>
      </c>
      <c r="S115" s="14">
        <f t="shared" si="76"/>
        <v>15.699999999999998</v>
      </c>
      <c r="T115" s="14">
        <f t="shared" si="77"/>
        <v>7.8499999999999988</v>
      </c>
      <c r="U115" s="14">
        <f t="shared" si="78"/>
        <v>7.8749999999999991</v>
      </c>
      <c r="V115" s="15">
        <f t="shared" si="79"/>
        <v>7.8499999999999988</v>
      </c>
      <c r="W115" s="16">
        <v>10</v>
      </c>
      <c r="X115" s="16">
        <v>0.9</v>
      </c>
      <c r="Y115" s="17">
        <f t="shared" si="80"/>
        <v>23.95</v>
      </c>
      <c r="Z115" s="31">
        <f t="shared" si="81"/>
        <v>39</v>
      </c>
    </row>
    <row r="116" spans="1:26" ht="18.75" customHeight="1" x14ac:dyDescent="0.2">
      <c r="A116" s="67">
        <v>120</v>
      </c>
      <c r="B116" s="69" t="s">
        <v>102</v>
      </c>
      <c r="C116" s="68" t="s">
        <v>95</v>
      </c>
      <c r="D116" s="44" t="s">
        <v>18</v>
      </c>
      <c r="E116" s="45"/>
      <c r="F116" s="45"/>
      <c r="G116" s="45"/>
      <c r="H116" s="45"/>
      <c r="I116" s="46">
        <f t="shared" si="70"/>
        <v>0</v>
      </c>
      <c r="J116" s="46">
        <f t="shared" si="71"/>
        <v>0</v>
      </c>
      <c r="K116" s="46">
        <f t="shared" si="72"/>
        <v>0</v>
      </c>
      <c r="L116" s="47">
        <f t="shared" si="73"/>
        <v>0</v>
      </c>
      <c r="M116" s="48">
        <f t="shared" si="74"/>
        <v>0</v>
      </c>
      <c r="N116" s="49"/>
      <c r="O116" s="49"/>
      <c r="P116" s="49"/>
      <c r="Q116" s="49"/>
      <c r="R116" s="50">
        <f t="shared" si="75"/>
        <v>0</v>
      </c>
      <c r="S116" s="50">
        <f t="shared" si="76"/>
        <v>0</v>
      </c>
      <c r="T116" s="50">
        <f t="shared" si="77"/>
        <v>0</v>
      </c>
      <c r="U116" s="50">
        <f t="shared" si="78"/>
        <v>0</v>
      </c>
      <c r="V116" s="51">
        <f t="shared" si="79"/>
        <v>0</v>
      </c>
      <c r="W116" s="52"/>
      <c r="X116" s="52"/>
      <c r="Y116" s="53">
        <f t="shared" si="80"/>
        <v>0</v>
      </c>
      <c r="Z116" s="70">
        <f t="shared" si="81"/>
        <v>0</v>
      </c>
    </row>
    <row r="117" spans="1:26" ht="18.75" customHeight="1" x14ac:dyDescent="0.2">
      <c r="A117" s="67">
        <v>135</v>
      </c>
      <c r="B117" s="69" t="s">
        <v>285</v>
      </c>
      <c r="C117" s="68" t="s">
        <v>284</v>
      </c>
      <c r="D117" s="44" t="s">
        <v>18</v>
      </c>
      <c r="E117" s="45"/>
      <c r="F117" s="45"/>
      <c r="G117" s="45"/>
      <c r="H117" s="45"/>
      <c r="I117" s="46">
        <f t="shared" si="70"/>
        <v>0</v>
      </c>
      <c r="J117" s="46">
        <f t="shared" si="71"/>
        <v>0</v>
      </c>
      <c r="K117" s="46">
        <f t="shared" si="72"/>
        <v>0</v>
      </c>
      <c r="L117" s="47">
        <f t="shared" si="73"/>
        <v>0</v>
      </c>
      <c r="M117" s="48">
        <f t="shared" si="74"/>
        <v>0</v>
      </c>
      <c r="N117" s="49"/>
      <c r="O117" s="49"/>
      <c r="P117" s="49"/>
      <c r="Q117" s="49"/>
      <c r="R117" s="50">
        <f t="shared" si="75"/>
        <v>0</v>
      </c>
      <c r="S117" s="50">
        <f t="shared" si="76"/>
        <v>0</v>
      </c>
      <c r="T117" s="50">
        <f t="shared" si="77"/>
        <v>0</v>
      </c>
      <c r="U117" s="50">
        <f t="shared" si="78"/>
        <v>0</v>
      </c>
      <c r="V117" s="51">
        <f t="shared" si="79"/>
        <v>0</v>
      </c>
      <c r="W117" s="52"/>
      <c r="X117" s="52"/>
      <c r="Y117" s="53">
        <f t="shared" si="80"/>
        <v>0</v>
      </c>
      <c r="Z117" s="70">
        <f t="shared" si="81"/>
        <v>0</v>
      </c>
    </row>
    <row r="118" spans="1:26" ht="18.75" customHeight="1" x14ac:dyDescent="0.2">
      <c r="A118" s="67">
        <v>147</v>
      </c>
      <c r="B118" s="69" t="s">
        <v>136</v>
      </c>
      <c r="C118" s="68" t="s">
        <v>137</v>
      </c>
      <c r="D118" s="44" t="s">
        <v>18</v>
      </c>
      <c r="E118" s="45"/>
      <c r="F118" s="45"/>
      <c r="G118" s="45"/>
      <c r="H118" s="45"/>
      <c r="I118" s="46">
        <f t="shared" si="70"/>
        <v>0</v>
      </c>
      <c r="J118" s="46">
        <f t="shared" si="71"/>
        <v>0</v>
      </c>
      <c r="K118" s="46">
        <f t="shared" si="72"/>
        <v>0</v>
      </c>
      <c r="L118" s="47">
        <f t="shared" si="73"/>
        <v>0</v>
      </c>
      <c r="M118" s="48">
        <f t="shared" si="74"/>
        <v>0</v>
      </c>
      <c r="N118" s="49"/>
      <c r="O118" s="49"/>
      <c r="P118" s="49"/>
      <c r="Q118" s="49"/>
      <c r="R118" s="50">
        <f t="shared" si="75"/>
        <v>0</v>
      </c>
      <c r="S118" s="50">
        <f t="shared" si="76"/>
        <v>0</v>
      </c>
      <c r="T118" s="50">
        <f t="shared" si="77"/>
        <v>0</v>
      </c>
      <c r="U118" s="50">
        <f t="shared" si="78"/>
        <v>0</v>
      </c>
      <c r="V118" s="51">
        <f t="shared" si="79"/>
        <v>0</v>
      </c>
      <c r="W118" s="52"/>
      <c r="X118" s="52"/>
      <c r="Y118" s="53">
        <f t="shared" si="80"/>
        <v>0</v>
      </c>
      <c r="Z118" s="70">
        <f t="shared" si="81"/>
        <v>0</v>
      </c>
    </row>
    <row r="119" spans="1:26" ht="18.75" customHeight="1" x14ac:dyDescent="0.2">
      <c r="A119" s="35"/>
      <c r="B119" s="34" t="s">
        <v>44</v>
      </c>
      <c r="C119" s="35"/>
      <c r="D119" s="19" t="s">
        <v>19</v>
      </c>
      <c r="E119" s="20" t="s">
        <v>12</v>
      </c>
      <c r="F119" s="20" t="s">
        <v>13</v>
      </c>
      <c r="G119" s="20" t="s">
        <v>14</v>
      </c>
      <c r="H119" s="20" t="s">
        <v>15</v>
      </c>
      <c r="I119" s="20" t="s">
        <v>6</v>
      </c>
      <c r="J119" s="20" t="s">
        <v>7</v>
      </c>
      <c r="K119" s="21" t="s">
        <v>0</v>
      </c>
      <c r="L119" s="20" t="s">
        <v>1</v>
      </c>
      <c r="M119" s="22" t="s">
        <v>16</v>
      </c>
      <c r="N119" s="23" t="s">
        <v>2</v>
      </c>
      <c r="O119" s="23" t="s">
        <v>3</v>
      </c>
      <c r="P119" s="23" t="s">
        <v>4</v>
      </c>
      <c r="Q119" s="23" t="s">
        <v>5</v>
      </c>
      <c r="R119" s="23" t="s">
        <v>6</v>
      </c>
      <c r="S119" s="23" t="s">
        <v>8</v>
      </c>
      <c r="T119" s="23" t="s">
        <v>0</v>
      </c>
      <c r="U119" s="23" t="s">
        <v>9</v>
      </c>
      <c r="V119" s="22" t="s">
        <v>17</v>
      </c>
      <c r="W119" s="23" t="s">
        <v>20</v>
      </c>
      <c r="X119" s="23" t="s">
        <v>21</v>
      </c>
      <c r="Y119" s="22" t="s">
        <v>11</v>
      </c>
      <c r="Z119" s="24" t="s">
        <v>10</v>
      </c>
    </row>
    <row r="120" spans="1:26" ht="18.75" customHeight="1" x14ac:dyDescent="0.2">
      <c r="A120" s="39">
        <v>164</v>
      </c>
      <c r="B120" s="41" t="s">
        <v>279</v>
      </c>
      <c r="C120" s="33" t="s">
        <v>271</v>
      </c>
      <c r="D120" s="8" t="s">
        <v>18</v>
      </c>
      <c r="E120" s="9">
        <v>9.1</v>
      </c>
      <c r="F120" s="9">
        <v>9.1999999999999993</v>
      </c>
      <c r="G120" s="9">
        <v>8.9</v>
      </c>
      <c r="H120" s="9">
        <v>8.6999999999999993</v>
      </c>
      <c r="I120" s="10">
        <f>COUNT(E120:H120)</f>
        <v>4</v>
      </c>
      <c r="J120" s="10">
        <f>SUM(E120:H120)-(MAX(E120:H120)+MIN(E120:H120))</f>
        <v>17.999999999999993</v>
      </c>
      <c r="K120" s="10">
        <f>(J120/(I120-2))</f>
        <v>8.9999999999999964</v>
      </c>
      <c r="L120" s="11">
        <f>IF(I120&gt;0,SUM(E120:H120)/I120,0)</f>
        <v>8.9749999999999979</v>
      </c>
      <c r="M120" s="12">
        <f>IF(I120=4,K120,L120)</f>
        <v>8.9999999999999964</v>
      </c>
      <c r="N120" s="13">
        <v>9</v>
      </c>
      <c r="O120" s="13">
        <v>9</v>
      </c>
      <c r="P120" s="13">
        <v>9.1</v>
      </c>
      <c r="Q120" s="13">
        <v>9.1999999999999993</v>
      </c>
      <c r="R120" s="14">
        <f>COUNT(N120:Q120)</f>
        <v>4</v>
      </c>
      <c r="S120" s="14">
        <f>SUM(N120:Q120)-(MAX(N120:Q120)+MIN(N120:Q120))</f>
        <v>18.099999999999998</v>
      </c>
      <c r="T120" s="14">
        <f>S120/(R120-2)</f>
        <v>9.0499999999999989</v>
      </c>
      <c r="U120" s="14">
        <f>IF(R120&gt;0,SUM(N120:Q120)/R120,0)</f>
        <v>9.0749999999999993</v>
      </c>
      <c r="V120" s="15">
        <f>IF(R120=4,T120,U120)</f>
        <v>9.0499999999999989</v>
      </c>
      <c r="W120" s="16">
        <v>10</v>
      </c>
      <c r="X120" s="16"/>
      <c r="Y120" s="17">
        <f>SUM(M120+V120+W120-X120)</f>
        <v>28.049999999999997</v>
      </c>
      <c r="Z120" s="27">
        <f>IF(Y120&gt;0,RANK(Y120,$Y$120:$Y$123,0),0)</f>
        <v>1</v>
      </c>
    </row>
    <row r="121" spans="1:26" ht="18.75" customHeight="1" x14ac:dyDescent="0.2">
      <c r="A121" s="39">
        <v>161</v>
      </c>
      <c r="B121" s="32" t="s">
        <v>226</v>
      </c>
      <c r="C121" s="33" t="s">
        <v>77</v>
      </c>
      <c r="D121" s="8" t="s">
        <v>18</v>
      </c>
      <c r="E121" s="9">
        <v>8.4</v>
      </c>
      <c r="F121" s="9">
        <v>8.6</v>
      </c>
      <c r="G121" s="9">
        <v>8.5</v>
      </c>
      <c r="H121" s="9">
        <v>8.5</v>
      </c>
      <c r="I121" s="10">
        <f>COUNT(E121:H121)</f>
        <v>4</v>
      </c>
      <c r="J121" s="10">
        <f>SUM(E121:H121)-(MAX(E121:H121)+MIN(E121:H121))</f>
        <v>17</v>
      </c>
      <c r="K121" s="10">
        <f>(J121/(I121-2))</f>
        <v>8.5</v>
      </c>
      <c r="L121" s="11">
        <f>IF(I121&gt;0,SUM(E121:H121)/I121,0)</f>
        <v>8.5</v>
      </c>
      <c r="M121" s="12">
        <f>IF(I121=4,K121,L121)</f>
        <v>8.5</v>
      </c>
      <c r="N121" s="13">
        <v>8.8000000000000007</v>
      </c>
      <c r="O121" s="13">
        <v>8.9</v>
      </c>
      <c r="P121" s="13">
        <v>8.9</v>
      </c>
      <c r="Q121" s="13">
        <v>9</v>
      </c>
      <c r="R121" s="14">
        <f>COUNT(N121:Q121)</f>
        <v>4</v>
      </c>
      <c r="S121" s="14">
        <f>SUM(N121:Q121)-(MAX(N121:Q121)+MIN(N121:Q121))</f>
        <v>17.8</v>
      </c>
      <c r="T121" s="14">
        <f>S121/(R121-2)</f>
        <v>8.9</v>
      </c>
      <c r="U121" s="14">
        <f>IF(R121&gt;0,SUM(N121:Q121)/R121,0)</f>
        <v>8.9</v>
      </c>
      <c r="V121" s="15">
        <f>IF(R121=4,T121,U121)</f>
        <v>8.9</v>
      </c>
      <c r="W121" s="16">
        <v>10</v>
      </c>
      <c r="X121" s="16"/>
      <c r="Y121" s="17">
        <f>SUM(M121+V121+W121-X121)</f>
        <v>27.4</v>
      </c>
      <c r="Z121" s="27">
        <f>IF(Y121&gt;0,RANK(Y121,$Y$120:$Y$123,0),0)</f>
        <v>2</v>
      </c>
    </row>
    <row r="122" spans="1:26" ht="18.75" customHeight="1" x14ac:dyDescent="0.2">
      <c r="A122" s="39">
        <v>163</v>
      </c>
      <c r="B122" s="40" t="s">
        <v>225</v>
      </c>
      <c r="C122" s="33" t="s">
        <v>41</v>
      </c>
      <c r="D122" s="8" t="s">
        <v>18</v>
      </c>
      <c r="E122" s="9">
        <v>8.5</v>
      </c>
      <c r="F122" s="9">
        <v>8.6999999999999993</v>
      </c>
      <c r="G122" s="9">
        <v>8.1999999999999993</v>
      </c>
      <c r="H122" s="9">
        <v>8.1999999999999993</v>
      </c>
      <c r="I122" s="10">
        <f>COUNT(E122:H122)</f>
        <v>4</v>
      </c>
      <c r="J122" s="10">
        <f>SUM(E122:H122)-(MAX(E122:H122)+MIN(E122:H122))</f>
        <v>16.699999999999996</v>
      </c>
      <c r="K122" s="10">
        <f>(J122/(I122-2))</f>
        <v>8.3499999999999979</v>
      </c>
      <c r="L122" s="11">
        <f>IF(I122&gt;0,SUM(E122:H122)/I122,0)</f>
        <v>8.3999999999999986</v>
      </c>
      <c r="M122" s="12">
        <f>IF(I122=4,K122,L122)</f>
        <v>8.3499999999999979</v>
      </c>
      <c r="N122" s="13">
        <v>8.6999999999999993</v>
      </c>
      <c r="O122" s="13">
        <v>8.6999999999999993</v>
      </c>
      <c r="P122" s="13">
        <v>8.6</v>
      </c>
      <c r="Q122" s="13">
        <v>8.6999999999999993</v>
      </c>
      <c r="R122" s="14">
        <f>COUNT(N122:Q122)</f>
        <v>4</v>
      </c>
      <c r="S122" s="14">
        <f>SUM(N122:Q122)-(MAX(N122:Q122)+MIN(N122:Q122))</f>
        <v>17.400000000000006</v>
      </c>
      <c r="T122" s="14">
        <f>S122/(R122-2)</f>
        <v>8.7000000000000028</v>
      </c>
      <c r="U122" s="14">
        <f>IF(R122&gt;0,SUM(N122:Q122)/R122,0)</f>
        <v>8.6750000000000007</v>
      </c>
      <c r="V122" s="15">
        <f>IF(R122=4,T122,U122)</f>
        <v>8.7000000000000028</v>
      </c>
      <c r="W122" s="16">
        <v>10</v>
      </c>
      <c r="X122" s="16"/>
      <c r="Y122" s="17">
        <f>SUM(M122+V122+W122-X122)</f>
        <v>27.05</v>
      </c>
      <c r="Z122" s="29">
        <f>IF(Y122&gt;0,RANK(Y122,$Y$120:$Y$123,0),0)</f>
        <v>3</v>
      </c>
    </row>
    <row r="123" spans="1:26" ht="18.75" customHeight="1" x14ac:dyDescent="0.2">
      <c r="A123" s="39">
        <v>160</v>
      </c>
      <c r="B123" s="41" t="s">
        <v>289</v>
      </c>
      <c r="C123" s="33" t="s">
        <v>284</v>
      </c>
      <c r="D123" s="8" t="s">
        <v>18</v>
      </c>
      <c r="E123" s="9">
        <v>8.6</v>
      </c>
      <c r="F123" s="9">
        <v>8.1999999999999993</v>
      </c>
      <c r="G123" s="9">
        <v>8.6999999999999993</v>
      </c>
      <c r="H123" s="9">
        <v>7.9</v>
      </c>
      <c r="I123" s="10">
        <f>COUNT(E123:H123)</f>
        <v>4</v>
      </c>
      <c r="J123" s="10">
        <f>SUM(E123:H123)-(MAX(E123:H123)+MIN(E123:H123))</f>
        <v>16.799999999999997</v>
      </c>
      <c r="K123" s="10">
        <f>(J123/(I123-2))</f>
        <v>8.3999999999999986</v>
      </c>
      <c r="L123" s="11">
        <f>IF(I123&gt;0,SUM(E123:H123)/I123,0)</f>
        <v>8.35</v>
      </c>
      <c r="M123" s="12">
        <f>IF(I123=4,K123,L123)</f>
        <v>8.3999999999999986</v>
      </c>
      <c r="N123" s="13">
        <v>8.5</v>
      </c>
      <c r="O123" s="13">
        <v>8.5</v>
      </c>
      <c r="P123" s="13">
        <v>8.5</v>
      </c>
      <c r="Q123" s="13">
        <v>8.4</v>
      </c>
      <c r="R123" s="14">
        <f>COUNT(N123:Q123)</f>
        <v>4</v>
      </c>
      <c r="S123" s="14">
        <f>SUM(N123:Q123)-(MAX(N123:Q123)+MIN(N123:Q123))</f>
        <v>17</v>
      </c>
      <c r="T123" s="14">
        <f>S123/(R123-2)</f>
        <v>8.5</v>
      </c>
      <c r="U123" s="14">
        <f>IF(R123&gt;0,SUM(N123:Q123)/R123,0)</f>
        <v>8.4749999999999996</v>
      </c>
      <c r="V123" s="15">
        <f>IF(R123=4,T123,U123)</f>
        <v>8.5</v>
      </c>
      <c r="W123" s="16">
        <v>10</v>
      </c>
      <c r="X123" s="16"/>
      <c r="Y123" s="17">
        <f>SUM(M123+V123+W123-X123)</f>
        <v>26.9</v>
      </c>
      <c r="Z123" s="29">
        <f>IF(Y123&gt;0,RANK(Y123,$Y$120:$Y$123,0),0)</f>
        <v>4</v>
      </c>
    </row>
    <row r="124" spans="1:26" ht="18.75" customHeight="1" x14ac:dyDescent="0.2">
      <c r="A124" s="35"/>
      <c r="B124" s="34" t="s">
        <v>42</v>
      </c>
      <c r="C124" s="35"/>
      <c r="D124" s="19" t="s">
        <v>19</v>
      </c>
      <c r="E124" s="20" t="s">
        <v>12</v>
      </c>
      <c r="F124" s="20" t="s">
        <v>13</v>
      </c>
      <c r="G124" s="20" t="s">
        <v>14</v>
      </c>
      <c r="H124" s="20" t="s">
        <v>15</v>
      </c>
      <c r="I124" s="20" t="s">
        <v>6</v>
      </c>
      <c r="J124" s="20" t="s">
        <v>7</v>
      </c>
      <c r="K124" s="21" t="s">
        <v>0</v>
      </c>
      <c r="L124" s="20" t="s">
        <v>1</v>
      </c>
      <c r="M124" s="22" t="s">
        <v>16</v>
      </c>
      <c r="N124" s="23" t="s">
        <v>2</v>
      </c>
      <c r="O124" s="23" t="s">
        <v>3</v>
      </c>
      <c r="P124" s="23" t="s">
        <v>4</v>
      </c>
      <c r="Q124" s="23" t="s">
        <v>5</v>
      </c>
      <c r="R124" s="23" t="s">
        <v>6</v>
      </c>
      <c r="S124" s="23" t="s">
        <v>8</v>
      </c>
      <c r="T124" s="23" t="s">
        <v>0</v>
      </c>
      <c r="U124" s="23" t="s">
        <v>9</v>
      </c>
      <c r="V124" s="22" t="s">
        <v>17</v>
      </c>
      <c r="W124" s="23" t="s">
        <v>20</v>
      </c>
      <c r="X124" s="23" t="s">
        <v>21</v>
      </c>
      <c r="Y124" s="22" t="s">
        <v>11</v>
      </c>
      <c r="Z124" s="24" t="s">
        <v>10</v>
      </c>
    </row>
    <row r="125" spans="1:26" ht="18.75" customHeight="1" x14ac:dyDescent="0.2">
      <c r="A125" s="39">
        <v>173</v>
      </c>
      <c r="B125" s="41" t="s">
        <v>227</v>
      </c>
      <c r="C125" s="33" t="s">
        <v>135</v>
      </c>
      <c r="D125" s="8" t="s">
        <v>18</v>
      </c>
      <c r="E125" s="9">
        <v>8.1</v>
      </c>
      <c r="F125" s="9">
        <v>8.4</v>
      </c>
      <c r="G125" s="9">
        <v>9</v>
      </c>
      <c r="H125" s="9">
        <v>8.5</v>
      </c>
      <c r="I125" s="10">
        <f t="shared" ref="I125:I131" si="82">COUNT(E125:H125)</f>
        <v>4</v>
      </c>
      <c r="J125" s="10">
        <f t="shared" ref="J125:J131" si="83">SUM(E125:H125)-(MAX(E125:H125)+MIN(E125:H125))</f>
        <v>16.899999999999999</v>
      </c>
      <c r="K125" s="10">
        <f t="shared" ref="K125:K131" si="84">(J125/(I125-2))</f>
        <v>8.4499999999999993</v>
      </c>
      <c r="L125" s="11">
        <f t="shared" ref="L125:L131" si="85">IF(I125&gt;0,SUM(E125:H125)/I125,0)</f>
        <v>8.5</v>
      </c>
      <c r="M125" s="12">
        <f t="shared" ref="M125:M131" si="86">IF(I125=4,K125,L125)</f>
        <v>8.4499999999999993</v>
      </c>
      <c r="N125" s="13">
        <v>8</v>
      </c>
      <c r="O125" s="13">
        <v>8.6</v>
      </c>
      <c r="P125" s="13">
        <v>8.6999999999999993</v>
      </c>
      <c r="Q125" s="13">
        <v>8.4</v>
      </c>
      <c r="R125" s="14">
        <f t="shared" ref="R125:R131" si="87">COUNT(N125:Q125)</f>
        <v>4</v>
      </c>
      <c r="S125" s="14">
        <f t="shared" ref="S125:S131" si="88">SUM(N125:Q125)-(MAX(N125:Q125)+MIN(N125:Q125))</f>
        <v>17.000000000000004</v>
      </c>
      <c r="T125" s="14">
        <f t="shared" ref="T125:T131" si="89">S125/(R125-2)</f>
        <v>8.5000000000000018</v>
      </c>
      <c r="U125" s="14">
        <f t="shared" ref="U125:U131" si="90">IF(R125&gt;0,SUM(N125:Q125)/R125,0)</f>
        <v>8.4250000000000007</v>
      </c>
      <c r="V125" s="15">
        <f t="shared" ref="V125:V131" si="91">IF(R125=4,T125,U125)</f>
        <v>8.5000000000000018</v>
      </c>
      <c r="W125" s="16">
        <v>9.8800000000000008</v>
      </c>
      <c r="X125" s="16"/>
      <c r="Y125" s="17">
        <f t="shared" ref="Y125:Y131" si="92">SUM(M125+V125+W125-X125)</f>
        <v>26.830000000000005</v>
      </c>
      <c r="Z125" s="27">
        <f t="shared" ref="Z125:Z131" si="93">IF(Y125&gt;0,RANK(Y125,$Y$125:$Y$131,0),0)</f>
        <v>1</v>
      </c>
    </row>
    <row r="126" spans="1:26" ht="18.75" customHeight="1" x14ac:dyDescent="0.2">
      <c r="A126" s="39">
        <v>174</v>
      </c>
      <c r="B126" s="64" t="s">
        <v>229</v>
      </c>
      <c r="C126" s="33" t="s">
        <v>154</v>
      </c>
      <c r="D126" s="8" t="s">
        <v>18</v>
      </c>
      <c r="E126" s="9">
        <v>8.3000000000000007</v>
      </c>
      <c r="F126" s="9">
        <v>8</v>
      </c>
      <c r="G126" s="9">
        <v>8.5</v>
      </c>
      <c r="H126" s="9">
        <v>7.9</v>
      </c>
      <c r="I126" s="10">
        <f t="shared" si="82"/>
        <v>4</v>
      </c>
      <c r="J126" s="10">
        <f t="shared" si="83"/>
        <v>16.300000000000004</v>
      </c>
      <c r="K126" s="10">
        <f t="shared" si="84"/>
        <v>8.1500000000000021</v>
      </c>
      <c r="L126" s="11">
        <f t="shared" si="85"/>
        <v>8.1750000000000007</v>
      </c>
      <c r="M126" s="12">
        <f t="shared" si="86"/>
        <v>8.1500000000000021</v>
      </c>
      <c r="N126" s="13">
        <v>8.1</v>
      </c>
      <c r="O126" s="13">
        <v>8</v>
      </c>
      <c r="P126" s="13">
        <v>7.9</v>
      </c>
      <c r="Q126" s="13">
        <v>8.1999999999999993</v>
      </c>
      <c r="R126" s="14">
        <f t="shared" si="87"/>
        <v>4</v>
      </c>
      <c r="S126" s="14">
        <f t="shared" si="88"/>
        <v>16.100000000000001</v>
      </c>
      <c r="T126" s="14">
        <f t="shared" si="89"/>
        <v>8.0500000000000007</v>
      </c>
      <c r="U126" s="14">
        <f t="shared" si="90"/>
        <v>8.0500000000000007</v>
      </c>
      <c r="V126" s="15">
        <f t="shared" si="91"/>
        <v>8.0500000000000007</v>
      </c>
      <c r="W126" s="16">
        <v>10</v>
      </c>
      <c r="X126" s="16"/>
      <c r="Y126" s="17">
        <f t="shared" si="92"/>
        <v>26.200000000000003</v>
      </c>
      <c r="Z126" s="27">
        <f t="shared" si="93"/>
        <v>2</v>
      </c>
    </row>
    <row r="127" spans="1:26" ht="18.75" customHeight="1" x14ac:dyDescent="0.2">
      <c r="A127" s="39">
        <v>171</v>
      </c>
      <c r="B127" s="66" t="s">
        <v>82</v>
      </c>
      <c r="C127" s="33" t="s">
        <v>77</v>
      </c>
      <c r="D127" s="8" t="s">
        <v>18</v>
      </c>
      <c r="E127" s="9">
        <v>7.9</v>
      </c>
      <c r="F127" s="9">
        <v>7.6</v>
      </c>
      <c r="G127" s="9">
        <v>8.4</v>
      </c>
      <c r="H127" s="9">
        <v>7.7</v>
      </c>
      <c r="I127" s="10">
        <f t="shared" si="82"/>
        <v>4</v>
      </c>
      <c r="J127" s="10">
        <f t="shared" si="83"/>
        <v>15.599999999999998</v>
      </c>
      <c r="K127" s="10">
        <f t="shared" si="84"/>
        <v>7.7999999999999989</v>
      </c>
      <c r="L127" s="11">
        <f t="shared" si="85"/>
        <v>7.8999999999999995</v>
      </c>
      <c r="M127" s="12">
        <f t="shared" si="86"/>
        <v>7.7999999999999989</v>
      </c>
      <c r="N127" s="13">
        <v>8.3000000000000007</v>
      </c>
      <c r="O127" s="13">
        <v>8.6999999999999993</v>
      </c>
      <c r="P127" s="13">
        <v>8</v>
      </c>
      <c r="Q127" s="13">
        <v>8.3000000000000007</v>
      </c>
      <c r="R127" s="14">
        <f t="shared" si="87"/>
        <v>4</v>
      </c>
      <c r="S127" s="14">
        <f t="shared" si="88"/>
        <v>16.599999999999998</v>
      </c>
      <c r="T127" s="14">
        <f t="shared" si="89"/>
        <v>8.2999999999999989</v>
      </c>
      <c r="U127" s="14">
        <f t="shared" si="90"/>
        <v>8.3249999999999993</v>
      </c>
      <c r="V127" s="15">
        <f t="shared" si="91"/>
        <v>8.2999999999999989</v>
      </c>
      <c r="W127" s="16">
        <v>10</v>
      </c>
      <c r="X127" s="16"/>
      <c r="Y127" s="17">
        <f t="shared" si="92"/>
        <v>26.099999999999998</v>
      </c>
      <c r="Z127" s="27">
        <f t="shared" si="93"/>
        <v>3</v>
      </c>
    </row>
    <row r="128" spans="1:26" ht="18.75" customHeight="1" x14ac:dyDescent="0.2">
      <c r="A128" s="39">
        <v>170</v>
      </c>
      <c r="B128" s="32" t="s">
        <v>254</v>
      </c>
      <c r="C128" s="33" t="s">
        <v>248</v>
      </c>
      <c r="D128" s="8" t="s">
        <v>18</v>
      </c>
      <c r="E128" s="9">
        <v>8.1</v>
      </c>
      <c r="F128" s="9">
        <v>8</v>
      </c>
      <c r="G128" s="9">
        <v>7.4</v>
      </c>
      <c r="H128" s="9">
        <v>7.5</v>
      </c>
      <c r="I128" s="10">
        <f t="shared" si="82"/>
        <v>4</v>
      </c>
      <c r="J128" s="10">
        <f t="shared" si="83"/>
        <v>15.5</v>
      </c>
      <c r="K128" s="10">
        <f t="shared" si="84"/>
        <v>7.75</v>
      </c>
      <c r="L128" s="11">
        <f t="shared" si="85"/>
        <v>7.75</v>
      </c>
      <c r="M128" s="12">
        <f t="shared" si="86"/>
        <v>7.75</v>
      </c>
      <c r="N128" s="13">
        <v>8.1999999999999993</v>
      </c>
      <c r="O128" s="13">
        <v>8.1999999999999993</v>
      </c>
      <c r="P128" s="13">
        <v>8.5</v>
      </c>
      <c r="Q128" s="13">
        <v>8.1</v>
      </c>
      <c r="R128" s="14">
        <f t="shared" si="87"/>
        <v>4</v>
      </c>
      <c r="S128" s="14">
        <f t="shared" si="88"/>
        <v>16.399999999999999</v>
      </c>
      <c r="T128" s="14">
        <f t="shared" si="89"/>
        <v>8.1999999999999993</v>
      </c>
      <c r="U128" s="14">
        <f t="shared" si="90"/>
        <v>8.25</v>
      </c>
      <c r="V128" s="15">
        <f t="shared" si="91"/>
        <v>8.1999999999999993</v>
      </c>
      <c r="W128" s="16">
        <v>10</v>
      </c>
      <c r="X128" s="16"/>
      <c r="Y128" s="17">
        <f t="shared" si="92"/>
        <v>25.95</v>
      </c>
      <c r="Z128" s="28">
        <f t="shared" si="93"/>
        <v>4</v>
      </c>
    </row>
    <row r="129" spans="1:26" ht="18.75" customHeight="1" x14ac:dyDescent="0.2">
      <c r="A129" s="39">
        <v>175</v>
      </c>
      <c r="B129" s="32" t="s">
        <v>287</v>
      </c>
      <c r="C129" s="33" t="s">
        <v>284</v>
      </c>
      <c r="D129" s="8" t="s">
        <v>18</v>
      </c>
      <c r="E129" s="9">
        <v>7.8</v>
      </c>
      <c r="F129" s="9">
        <v>7.7</v>
      </c>
      <c r="G129" s="9">
        <v>7.5</v>
      </c>
      <c r="H129" s="9">
        <v>8.1</v>
      </c>
      <c r="I129" s="10">
        <f t="shared" si="82"/>
        <v>4</v>
      </c>
      <c r="J129" s="10">
        <f t="shared" si="83"/>
        <v>15.500000000000002</v>
      </c>
      <c r="K129" s="10">
        <f t="shared" si="84"/>
        <v>7.7500000000000009</v>
      </c>
      <c r="L129" s="11">
        <f t="shared" si="85"/>
        <v>7.7750000000000004</v>
      </c>
      <c r="M129" s="12">
        <f t="shared" si="86"/>
        <v>7.7500000000000009</v>
      </c>
      <c r="N129" s="13">
        <v>7.9</v>
      </c>
      <c r="O129" s="13">
        <v>8.1999999999999993</v>
      </c>
      <c r="P129" s="13">
        <v>7.6</v>
      </c>
      <c r="Q129" s="13">
        <v>8</v>
      </c>
      <c r="R129" s="14">
        <f t="shared" si="87"/>
        <v>4</v>
      </c>
      <c r="S129" s="14">
        <f t="shared" si="88"/>
        <v>15.900000000000004</v>
      </c>
      <c r="T129" s="14">
        <f t="shared" si="89"/>
        <v>7.950000000000002</v>
      </c>
      <c r="U129" s="14">
        <f t="shared" si="90"/>
        <v>7.9250000000000007</v>
      </c>
      <c r="V129" s="15">
        <f t="shared" si="91"/>
        <v>7.950000000000002</v>
      </c>
      <c r="W129" s="16">
        <v>10</v>
      </c>
      <c r="X129" s="16">
        <v>0.3</v>
      </c>
      <c r="Y129" s="17">
        <f t="shared" si="92"/>
        <v>25.400000000000002</v>
      </c>
      <c r="Z129" s="29">
        <f t="shared" si="93"/>
        <v>5</v>
      </c>
    </row>
    <row r="130" spans="1:26" ht="18.75" customHeight="1" x14ac:dyDescent="0.2">
      <c r="A130" s="39">
        <v>176</v>
      </c>
      <c r="B130" s="32" t="s">
        <v>228</v>
      </c>
      <c r="C130" s="33" t="s">
        <v>135</v>
      </c>
      <c r="D130" s="8" t="s">
        <v>18</v>
      </c>
      <c r="E130" s="9">
        <v>7.6</v>
      </c>
      <c r="F130" s="9">
        <v>8.1</v>
      </c>
      <c r="G130" s="9">
        <v>7.9</v>
      </c>
      <c r="H130" s="9">
        <v>7.7</v>
      </c>
      <c r="I130" s="10">
        <f t="shared" si="82"/>
        <v>4</v>
      </c>
      <c r="J130" s="10">
        <f t="shared" si="83"/>
        <v>15.600000000000001</v>
      </c>
      <c r="K130" s="10">
        <f t="shared" si="84"/>
        <v>7.8000000000000007</v>
      </c>
      <c r="L130" s="11">
        <f t="shared" si="85"/>
        <v>7.8250000000000002</v>
      </c>
      <c r="M130" s="12">
        <f t="shared" si="86"/>
        <v>7.8000000000000007</v>
      </c>
      <c r="N130" s="13">
        <v>8</v>
      </c>
      <c r="O130" s="13">
        <v>7.7</v>
      </c>
      <c r="P130" s="13">
        <v>7.7</v>
      </c>
      <c r="Q130" s="13">
        <v>8.4</v>
      </c>
      <c r="R130" s="14">
        <f t="shared" si="87"/>
        <v>4</v>
      </c>
      <c r="S130" s="14">
        <f t="shared" si="88"/>
        <v>15.699999999999996</v>
      </c>
      <c r="T130" s="14">
        <f t="shared" si="89"/>
        <v>7.8499999999999979</v>
      </c>
      <c r="U130" s="14">
        <f t="shared" si="90"/>
        <v>7.9499999999999993</v>
      </c>
      <c r="V130" s="15">
        <f t="shared" si="91"/>
        <v>7.8499999999999979</v>
      </c>
      <c r="W130" s="16">
        <v>9.82</v>
      </c>
      <c r="X130" s="16">
        <v>0.3</v>
      </c>
      <c r="Y130" s="17">
        <f t="shared" si="92"/>
        <v>25.169999999999998</v>
      </c>
      <c r="Z130" s="30">
        <f t="shared" si="93"/>
        <v>6</v>
      </c>
    </row>
    <row r="131" spans="1:26" ht="18.75" customHeight="1" x14ac:dyDescent="0.2">
      <c r="A131" s="39">
        <v>172</v>
      </c>
      <c r="B131" s="32" t="s">
        <v>295</v>
      </c>
      <c r="C131" s="33" t="s">
        <v>293</v>
      </c>
      <c r="D131" s="8" t="s">
        <v>18</v>
      </c>
      <c r="E131" s="9">
        <v>7</v>
      </c>
      <c r="F131" s="9">
        <v>7.3</v>
      </c>
      <c r="G131" s="9">
        <v>6.7</v>
      </c>
      <c r="H131" s="9">
        <v>7.1</v>
      </c>
      <c r="I131" s="10">
        <f t="shared" si="82"/>
        <v>4</v>
      </c>
      <c r="J131" s="10">
        <f t="shared" si="83"/>
        <v>14.100000000000001</v>
      </c>
      <c r="K131" s="10">
        <f t="shared" si="84"/>
        <v>7.0500000000000007</v>
      </c>
      <c r="L131" s="11">
        <f t="shared" si="85"/>
        <v>7.0250000000000004</v>
      </c>
      <c r="M131" s="12">
        <f t="shared" si="86"/>
        <v>7.0500000000000007</v>
      </c>
      <c r="N131" s="13">
        <v>7.9</v>
      </c>
      <c r="O131" s="13">
        <v>7.8</v>
      </c>
      <c r="P131" s="13">
        <v>7.8</v>
      </c>
      <c r="Q131" s="13">
        <v>7.9</v>
      </c>
      <c r="R131" s="14">
        <f t="shared" si="87"/>
        <v>4</v>
      </c>
      <c r="S131" s="14">
        <f t="shared" si="88"/>
        <v>15.7</v>
      </c>
      <c r="T131" s="14">
        <f t="shared" si="89"/>
        <v>7.85</v>
      </c>
      <c r="U131" s="14">
        <f t="shared" si="90"/>
        <v>7.85</v>
      </c>
      <c r="V131" s="15">
        <f t="shared" si="91"/>
        <v>7.85</v>
      </c>
      <c r="W131" s="16">
        <v>9.94</v>
      </c>
      <c r="X131" s="16"/>
      <c r="Y131" s="17">
        <f t="shared" si="92"/>
        <v>24.84</v>
      </c>
      <c r="Z131" s="27">
        <f t="shared" si="93"/>
        <v>7</v>
      </c>
    </row>
    <row r="132" spans="1:26" ht="18.75" customHeight="1" x14ac:dyDescent="0.2">
      <c r="A132" s="35"/>
      <c r="B132" s="34" t="s">
        <v>32</v>
      </c>
      <c r="C132" s="35"/>
      <c r="D132" s="19" t="s">
        <v>19</v>
      </c>
      <c r="E132" s="20" t="s">
        <v>12</v>
      </c>
      <c r="F132" s="20" t="s">
        <v>13</v>
      </c>
      <c r="G132" s="20" t="s">
        <v>14</v>
      </c>
      <c r="H132" s="20" t="s">
        <v>15</v>
      </c>
      <c r="I132" s="20" t="s">
        <v>6</v>
      </c>
      <c r="J132" s="20" t="s">
        <v>7</v>
      </c>
      <c r="K132" s="21" t="s">
        <v>0</v>
      </c>
      <c r="L132" s="20" t="s">
        <v>1</v>
      </c>
      <c r="M132" s="22" t="s">
        <v>16</v>
      </c>
      <c r="N132" s="23" t="s">
        <v>2</v>
      </c>
      <c r="O132" s="23" t="s">
        <v>3</v>
      </c>
      <c r="P132" s="23" t="s">
        <v>4</v>
      </c>
      <c r="Q132" s="23" t="s">
        <v>5</v>
      </c>
      <c r="R132" s="23" t="s">
        <v>6</v>
      </c>
      <c r="S132" s="23" t="s">
        <v>8</v>
      </c>
      <c r="T132" s="23" t="s">
        <v>0</v>
      </c>
      <c r="U132" s="23" t="s">
        <v>9</v>
      </c>
      <c r="V132" s="22" t="s">
        <v>17</v>
      </c>
      <c r="W132" s="23" t="s">
        <v>20</v>
      </c>
      <c r="X132" s="23" t="s">
        <v>21</v>
      </c>
      <c r="Y132" s="22" t="s">
        <v>11</v>
      </c>
      <c r="Z132" s="24" t="s">
        <v>10</v>
      </c>
    </row>
    <row r="133" spans="1:26" ht="18.75" customHeight="1" x14ac:dyDescent="0.2">
      <c r="A133" s="39">
        <v>180</v>
      </c>
      <c r="B133" s="32" t="s">
        <v>79</v>
      </c>
      <c r="C133" s="33" t="s">
        <v>77</v>
      </c>
      <c r="D133" s="8" t="s">
        <v>18</v>
      </c>
      <c r="E133" s="9">
        <v>8.5</v>
      </c>
      <c r="F133" s="9">
        <v>8.9</v>
      </c>
      <c r="G133" s="9">
        <v>8.6</v>
      </c>
      <c r="H133" s="9">
        <v>8.4</v>
      </c>
      <c r="I133" s="10">
        <f t="shared" ref="I133:I152" si="94">COUNT(E133:H133)</f>
        <v>4</v>
      </c>
      <c r="J133" s="10">
        <f t="shared" ref="J133:J152" si="95">SUM(E133:H133)-(MAX(E133:H133)+MIN(E133:H133))</f>
        <v>17.099999999999998</v>
      </c>
      <c r="K133" s="10">
        <f t="shared" ref="K133:K152" si="96">(J133/(I133-2))</f>
        <v>8.5499999999999989</v>
      </c>
      <c r="L133" s="11">
        <f t="shared" ref="L133:L152" si="97">IF(I133&gt;0,SUM(E133:H133)/I133,0)</f>
        <v>8.6</v>
      </c>
      <c r="M133" s="12">
        <f t="shared" ref="M133:M152" si="98">IF(I133=4,K133,L133)</f>
        <v>8.5499999999999989</v>
      </c>
      <c r="N133" s="13">
        <v>9</v>
      </c>
      <c r="O133" s="13">
        <v>9</v>
      </c>
      <c r="P133" s="13">
        <v>9</v>
      </c>
      <c r="Q133" s="13">
        <v>8.9</v>
      </c>
      <c r="R133" s="14">
        <f t="shared" ref="R133:R152" si="99">COUNT(N133:Q133)</f>
        <v>4</v>
      </c>
      <c r="S133" s="14">
        <f t="shared" ref="S133:S152" si="100">SUM(N133:Q133)-(MAX(N133:Q133)+MIN(N133:Q133))</f>
        <v>18</v>
      </c>
      <c r="T133" s="14">
        <f t="shared" ref="T133:T152" si="101">S133/(R133-2)</f>
        <v>9</v>
      </c>
      <c r="U133" s="14">
        <f t="shared" ref="U133:U152" si="102">IF(R133&gt;0,SUM(N133:Q133)/R133,0)</f>
        <v>8.9749999999999996</v>
      </c>
      <c r="V133" s="15">
        <f t="shared" ref="V133:V152" si="103">IF(R133=4,T133,U133)</f>
        <v>9</v>
      </c>
      <c r="W133" s="16">
        <v>9.91</v>
      </c>
      <c r="X133" s="16"/>
      <c r="Y133" s="17">
        <f t="shared" ref="Y133:Y152" si="104">SUM(M133+V133+W133-X133)</f>
        <v>27.459999999999997</v>
      </c>
      <c r="Z133" s="27">
        <f t="shared" ref="Z133:Z152" si="105">IF(Y133&gt;0,RANK(Y133,$Y$133:$Y$152,0),0)</f>
        <v>1</v>
      </c>
    </row>
    <row r="134" spans="1:26" ht="18.75" customHeight="1" x14ac:dyDescent="0.2">
      <c r="A134" s="39">
        <v>184</v>
      </c>
      <c r="B134" s="32" t="s">
        <v>255</v>
      </c>
      <c r="C134" s="33" t="s">
        <v>248</v>
      </c>
      <c r="D134" s="8" t="s">
        <v>18</v>
      </c>
      <c r="E134" s="9">
        <v>8.8000000000000007</v>
      </c>
      <c r="F134" s="9">
        <v>8.3000000000000007</v>
      </c>
      <c r="G134" s="9">
        <v>8.3000000000000007</v>
      </c>
      <c r="H134" s="9">
        <v>8.6999999999999993</v>
      </c>
      <c r="I134" s="10">
        <f t="shared" si="94"/>
        <v>4</v>
      </c>
      <c r="J134" s="10">
        <f t="shared" si="95"/>
        <v>17</v>
      </c>
      <c r="K134" s="10">
        <f t="shared" si="96"/>
        <v>8.5</v>
      </c>
      <c r="L134" s="11">
        <f t="shared" si="97"/>
        <v>8.5250000000000004</v>
      </c>
      <c r="M134" s="12">
        <f t="shared" si="98"/>
        <v>8.5</v>
      </c>
      <c r="N134" s="13">
        <v>8.8000000000000007</v>
      </c>
      <c r="O134" s="13">
        <v>8.8000000000000007</v>
      </c>
      <c r="P134" s="13">
        <v>9.1999999999999993</v>
      </c>
      <c r="Q134" s="13">
        <v>9</v>
      </c>
      <c r="R134" s="14">
        <f t="shared" si="99"/>
        <v>4</v>
      </c>
      <c r="S134" s="14">
        <f t="shared" si="100"/>
        <v>17.799999999999997</v>
      </c>
      <c r="T134" s="14">
        <f t="shared" si="101"/>
        <v>8.8999999999999986</v>
      </c>
      <c r="U134" s="14">
        <f t="shared" si="102"/>
        <v>8.9499999999999993</v>
      </c>
      <c r="V134" s="15">
        <f t="shared" si="103"/>
        <v>8.8999999999999986</v>
      </c>
      <c r="W134" s="16">
        <v>10</v>
      </c>
      <c r="X134" s="16"/>
      <c r="Y134" s="17">
        <f t="shared" si="104"/>
        <v>27.4</v>
      </c>
      <c r="Z134" s="31">
        <f t="shared" si="105"/>
        <v>2</v>
      </c>
    </row>
    <row r="135" spans="1:26" ht="18.75" customHeight="1" x14ac:dyDescent="0.2">
      <c r="A135" s="39">
        <v>182</v>
      </c>
      <c r="B135" s="32" t="s">
        <v>233</v>
      </c>
      <c r="C135" s="33" t="s">
        <v>135</v>
      </c>
      <c r="D135" s="8" t="s">
        <v>18</v>
      </c>
      <c r="E135" s="9">
        <v>8.5</v>
      </c>
      <c r="F135" s="9">
        <v>8.6</v>
      </c>
      <c r="G135" s="9">
        <v>8.4</v>
      </c>
      <c r="H135" s="9">
        <v>8.6</v>
      </c>
      <c r="I135" s="10">
        <f t="shared" si="94"/>
        <v>4</v>
      </c>
      <c r="J135" s="10">
        <f t="shared" si="95"/>
        <v>17.100000000000001</v>
      </c>
      <c r="K135" s="10">
        <f t="shared" si="96"/>
        <v>8.5500000000000007</v>
      </c>
      <c r="L135" s="11">
        <f t="shared" si="97"/>
        <v>8.5250000000000004</v>
      </c>
      <c r="M135" s="12">
        <f t="shared" si="98"/>
        <v>8.5500000000000007</v>
      </c>
      <c r="N135" s="13">
        <v>8.5</v>
      </c>
      <c r="O135" s="13">
        <v>8.8000000000000007</v>
      </c>
      <c r="P135" s="13">
        <v>8.6</v>
      </c>
      <c r="Q135" s="13">
        <v>9.1</v>
      </c>
      <c r="R135" s="14">
        <f t="shared" si="99"/>
        <v>4</v>
      </c>
      <c r="S135" s="14">
        <f t="shared" si="100"/>
        <v>17.399999999999999</v>
      </c>
      <c r="T135" s="14">
        <f t="shared" si="101"/>
        <v>8.6999999999999993</v>
      </c>
      <c r="U135" s="14">
        <f t="shared" si="102"/>
        <v>8.75</v>
      </c>
      <c r="V135" s="15">
        <f t="shared" si="103"/>
        <v>8.6999999999999993</v>
      </c>
      <c r="W135" s="16">
        <v>10</v>
      </c>
      <c r="X135" s="16"/>
      <c r="Y135" s="17">
        <f t="shared" si="104"/>
        <v>27.25</v>
      </c>
      <c r="Z135" s="31">
        <f t="shared" si="105"/>
        <v>3</v>
      </c>
    </row>
    <row r="136" spans="1:26" ht="18.75" customHeight="1" x14ac:dyDescent="0.2">
      <c r="A136" s="39">
        <v>189</v>
      </c>
      <c r="B136" s="32" t="s">
        <v>121</v>
      </c>
      <c r="C136" s="33" t="s">
        <v>118</v>
      </c>
      <c r="D136" s="8" t="s">
        <v>18</v>
      </c>
      <c r="E136" s="9">
        <v>8.5</v>
      </c>
      <c r="F136" s="9">
        <v>8.3000000000000007</v>
      </c>
      <c r="G136" s="9">
        <v>8.5</v>
      </c>
      <c r="H136" s="9">
        <v>8.3000000000000007</v>
      </c>
      <c r="I136" s="10">
        <f t="shared" si="94"/>
        <v>4</v>
      </c>
      <c r="J136" s="10">
        <f t="shared" si="95"/>
        <v>16.8</v>
      </c>
      <c r="K136" s="10">
        <f t="shared" si="96"/>
        <v>8.4</v>
      </c>
      <c r="L136" s="11">
        <f t="shared" si="97"/>
        <v>8.4</v>
      </c>
      <c r="M136" s="12">
        <f t="shared" si="98"/>
        <v>8.4</v>
      </c>
      <c r="N136" s="13">
        <v>8.8000000000000007</v>
      </c>
      <c r="O136" s="13">
        <v>8.9</v>
      </c>
      <c r="P136" s="13">
        <v>8.9</v>
      </c>
      <c r="Q136" s="13">
        <v>8.6999999999999993</v>
      </c>
      <c r="R136" s="14">
        <f t="shared" si="99"/>
        <v>4</v>
      </c>
      <c r="S136" s="14">
        <f t="shared" si="100"/>
        <v>17.699999999999996</v>
      </c>
      <c r="T136" s="14">
        <f t="shared" si="101"/>
        <v>8.8499999999999979</v>
      </c>
      <c r="U136" s="14">
        <f t="shared" si="102"/>
        <v>8.8249999999999993</v>
      </c>
      <c r="V136" s="15">
        <f t="shared" si="103"/>
        <v>8.8499999999999979</v>
      </c>
      <c r="W136" s="16">
        <v>9.8800000000000008</v>
      </c>
      <c r="X136" s="16"/>
      <c r="Y136" s="17">
        <f t="shared" si="104"/>
        <v>27.130000000000003</v>
      </c>
      <c r="Z136" s="31">
        <f t="shared" si="105"/>
        <v>4</v>
      </c>
    </row>
    <row r="137" spans="1:26" ht="18.75" customHeight="1" x14ac:dyDescent="0.2">
      <c r="A137" s="39">
        <v>186</v>
      </c>
      <c r="B137" s="32" t="s">
        <v>81</v>
      </c>
      <c r="C137" s="33" t="s">
        <v>77</v>
      </c>
      <c r="D137" s="8" t="s">
        <v>18</v>
      </c>
      <c r="E137" s="9">
        <v>8.3000000000000007</v>
      </c>
      <c r="F137" s="9">
        <v>8.6999999999999993</v>
      </c>
      <c r="G137" s="9">
        <v>8</v>
      </c>
      <c r="H137" s="9">
        <v>8.5</v>
      </c>
      <c r="I137" s="10">
        <f t="shared" si="94"/>
        <v>4</v>
      </c>
      <c r="J137" s="10">
        <f t="shared" si="95"/>
        <v>16.8</v>
      </c>
      <c r="K137" s="10">
        <f t="shared" si="96"/>
        <v>8.4</v>
      </c>
      <c r="L137" s="11">
        <f t="shared" si="97"/>
        <v>8.375</v>
      </c>
      <c r="M137" s="12">
        <f t="shared" si="98"/>
        <v>8.4</v>
      </c>
      <c r="N137" s="13">
        <v>8.6999999999999993</v>
      </c>
      <c r="O137" s="13">
        <v>8.6999999999999993</v>
      </c>
      <c r="P137" s="13">
        <v>8.8000000000000007</v>
      </c>
      <c r="Q137" s="13">
        <v>9.1</v>
      </c>
      <c r="R137" s="14">
        <f t="shared" si="99"/>
        <v>4</v>
      </c>
      <c r="S137" s="14">
        <f t="shared" si="100"/>
        <v>17.5</v>
      </c>
      <c r="T137" s="14">
        <f t="shared" si="101"/>
        <v>8.75</v>
      </c>
      <c r="U137" s="14">
        <f t="shared" si="102"/>
        <v>8.8249999999999993</v>
      </c>
      <c r="V137" s="15">
        <f t="shared" si="103"/>
        <v>8.75</v>
      </c>
      <c r="W137" s="16">
        <v>9.94</v>
      </c>
      <c r="X137" s="16"/>
      <c r="Y137" s="17">
        <f t="shared" si="104"/>
        <v>27.089999999999996</v>
      </c>
      <c r="Z137" s="31">
        <f t="shared" si="105"/>
        <v>5</v>
      </c>
    </row>
    <row r="138" spans="1:26" ht="18.75" customHeight="1" x14ac:dyDescent="0.2">
      <c r="A138" s="39">
        <v>192</v>
      </c>
      <c r="B138" s="32" t="s">
        <v>119</v>
      </c>
      <c r="C138" s="33" t="s">
        <v>118</v>
      </c>
      <c r="D138" s="8" t="s">
        <v>18</v>
      </c>
      <c r="E138" s="9">
        <v>8.5</v>
      </c>
      <c r="F138" s="9">
        <v>8.5</v>
      </c>
      <c r="G138" s="9">
        <v>8.5</v>
      </c>
      <c r="H138" s="9">
        <v>8.4</v>
      </c>
      <c r="I138" s="10">
        <f t="shared" si="94"/>
        <v>4</v>
      </c>
      <c r="J138" s="10">
        <f t="shared" si="95"/>
        <v>17</v>
      </c>
      <c r="K138" s="10">
        <f t="shared" si="96"/>
        <v>8.5</v>
      </c>
      <c r="L138" s="11">
        <f t="shared" si="97"/>
        <v>8.4749999999999996</v>
      </c>
      <c r="M138" s="12">
        <f t="shared" si="98"/>
        <v>8.5</v>
      </c>
      <c r="N138" s="13">
        <v>8.8000000000000007</v>
      </c>
      <c r="O138" s="13">
        <v>8.6</v>
      </c>
      <c r="P138" s="13">
        <v>8.5</v>
      </c>
      <c r="Q138" s="13">
        <v>8.9</v>
      </c>
      <c r="R138" s="14">
        <f t="shared" si="99"/>
        <v>4</v>
      </c>
      <c r="S138" s="14">
        <f t="shared" si="100"/>
        <v>17.399999999999999</v>
      </c>
      <c r="T138" s="14">
        <f t="shared" si="101"/>
        <v>8.6999999999999993</v>
      </c>
      <c r="U138" s="14">
        <f t="shared" si="102"/>
        <v>8.6999999999999993</v>
      </c>
      <c r="V138" s="15">
        <f t="shared" si="103"/>
        <v>8.6999999999999993</v>
      </c>
      <c r="W138" s="16">
        <v>9.82</v>
      </c>
      <c r="X138" s="16"/>
      <c r="Y138" s="17">
        <f t="shared" si="104"/>
        <v>27.02</v>
      </c>
      <c r="Z138" s="31">
        <f t="shared" si="105"/>
        <v>6</v>
      </c>
    </row>
    <row r="139" spans="1:26" ht="18.75" customHeight="1" x14ac:dyDescent="0.2">
      <c r="A139" s="39">
        <v>187</v>
      </c>
      <c r="B139" s="32" t="s">
        <v>74</v>
      </c>
      <c r="C139" s="33" t="s">
        <v>69</v>
      </c>
      <c r="D139" s="8" t="s">
        <v>18</v>
      </c>
      <c r="E139" s="9">
        <v>8.6</v>
      </c>
      <c r="F139" s="9">
        <v>8.8000000000000007</v>
      </c>
      <c r="G139" s="9">
        <v>8.1</v>
      </c>
      <c r="H139" s="9">
        <v>8.4</v>
      </c>
      <c r="I139" s="10">
        <f t="shared" si="94"/>
        <v>4</v>
      </c>
      <c r="J139" s="10">
        <f t="shared" si="95"/>
        <v>17</v>
      </c>
      <c r="K139" s="10">
        <f t="shared" si="96"/>
        <v>8.5</v>
      </c>
      <c r="L139" s="11">
        <f t="shared" si="97"/>
        <v>8.4749999999999996</v>
      </c>
      <c r="M139" s="12">
        <f t="shared" si="98"/>
        <v>8.5</v>
      </c>
      <c r="N139" s="13">
        <v>8.5</v>
      </c>
      <c r="O139" s="13">
        <v>8.4</v>
      </c>
      <c r="P139" s="13">
        <v>8.6999999999999993</v>
      </c>
      <c r="Q139" s="13">
        <v>8.6999999999999993</v>
      </c>
      <c r="R139" s="14">
        <f t="shared" si="99"/>
        <v>4</v>
      </c>
      <c r="S139" s="14">
        <f t="shared" si="100"/>
        <v>17.199999999999996</v>
      </c>
      <c r="T139" s="14">
        <f t="shared" si="101"/>
        <v>8.5999999999999979</v>
      </c>
      <c r="U139" s="14">
        <f t="shared" si="102"/>
        <v>8.5749999999999993</v>
      </c>
      <c r="V139" s="15">
        <f t="shared" si="103"/>
        <v>8.5999999999999979</v>
      </c>
      <c r="W139" s="16">
        <v>9.82</v>
      </c>
      <c r="X139" s="16"/>
      <c r="Y139" s="17">
        <f t="shared" si="104"/>
        <v>26.919999999999998</v>
      </c>
      <c r="Z139" s="31">
        <f t="shared" si="105"/>
        <v>7</v>
      </c>
    </row>
    <row r="140" spans="1:26" ht="18.75" customHeight="1" x14ac:dyDescent="0.2">
      <c r="A140" s="39">
        <v>190</v>
      </c>
      <c r="B140" s="32" t="s">
        <v>80</v>
      </c>
      <c r="C140" s="33" t="s">
        <v>77</v>
      </c>
      <c r="D140" s="8" t="s">
        <v>18</v>
      </c>
      <c r="E140" s="9">
        <v>8</v>
      </c>
      <c r="F140" s="9">
        <v>8.1999999999999993</v>
      </c>
      <c r="G140" s="9">
        <v>8</v>
      </c>
      <c r="H140" s="9">
        <v>8.6</v>
      </c>
      <c r="I140" s="10">
        <f t="shared" si="94"/>
        <v>4</v>
      </c>
      <c r="J140" s="10">
        <f t="shared" si="95"/>
        <v>16.199999999999996</v>
      </c>
      <c r="K140" s="10">
        <f t="shared" si="96"/>
        <v>8.0999999999999979</v>
      </c>
      <c r="L140" s="11">
        <f t="shared" si="97"/>
        <v>8.1999999999999993</v>
      </c>
      <c r="M140" s="12">
        <f t="shared" si="98"/>
        <v>8.0999999999999979</v>
      </c>
      <c r="N140" s="13">
        <v>8.5</v>
      </c>
      <c r="O140" s="13">
        <v>8.6</v>
      </c>
      <c r="P140" s="13">
        <v>8.6999999999999993</v>
      </c>
      <c r="Q140" s="13">
        <v>8.9</v>
      </c>
      <c r="R140" s="14">
        <f t="shared" si="99"/>
        <v>4</v>
      </c>
      <c r="S140" s="14">
        <f t="shared" si="100"/>
        <v>17.300000000000004</v>
      </c>
      <c r="T140" s="14">
        <f t="shared" si="101"/>
        <v>8.6500000000000021</v>
      </c>
      <c r="U140" s="14">
        <f t="shared" si="102"/>
        <v>8.6750000000000007</v>
      </c>
      <c r="V140" s="15">
        <f t="shared" si="103"/>
        <v>8.6500000000000021</v>
      </c>
      <c r="W140" s="16">
        <v>9.91</v>
      </c>
      <c r="X140" s="16"/>
      <c r="Y140" s="17">
        <f t="shared" si="104"/>
        <v>26.66</v>
      </c>
      <c r="Z140" s="31">
        <f t="shared" si="105"/>
        <v>8</v>
      </c>
    </row>
    <row r="141" spans="1:26" ht="18.75" customHeight="1" x14ac:dyDescent="0.2">
      <c r="A141" s="39">
        <v>181</v>
      </c>
      <c r="B141" s="32" t="s">
        <v>162</v>
      </c>
      <c r="C141" s="33" t="s">
        <v>161</v>
      </c>
      <c r="D141" s="8" t="s">
        <v>18</v>
      </c>
      <c r="E141" s="9">
        <v>8.3000000000000007</v>
      </c>
      <c r="F141" s="9">
        <v>8.5</v>
      </c>
      <c r="G141" s="9">
        <v>8.1999999999999993</v>
      </c>
      <c r="H141" s="9">
        <v>7.9</v>
      </c>
      <c r="I141" s="10">
        <f t="shared" si="94"/>
        <v>4</v>
      </c>
      <c r="J141" s="10">
        <f t="shared" si="95"/>
        <v>16.5</v>
      </c>
      <c r="K141" s="10">
        <f t="shared" si="96"/>
        <v>8.25</v>
      </c>
      <c r="L141" s="11">
        <f t="shared" si="97"/>
        <v>8.2249999999999996</v>
      </c>
      <c r="M141" s="12">
        <f t="shared" si="98"/>
        <v>8.25</v>
      </c>
      <c r="N141" s="13">
        <v>8.3000000000000007</v>
      </c>
      <c r="O141" s="13">
        <v>8.5</v>
      </c>
      <c r="P141" s="13">
        <v>8.5</v>
      </c>
      <c r="Q141" s="13">
        <v>8.8000000000000007</v>
      </c>
      <c r="R141" s="14">
        <f t="shared" si="99"/>
        <v>4</v>
      </c>
      <c r="S141" s="14">
        <f t="shared" si="100"/>
        <v>17</v>
      </c>
      <c r="T141" s="14">
        <f t="shared" si="101"/>
        <v>8.5</v>
      </c>
      <c r="U141" s="14">
        <f t="shared" si="102"/>
        <v>8.5250000000000004</v>
      </c>
      <c r="V141" s="15">
        <f t="shared" si="103"/>
        <v>8.5</v>
      </c>
      <c r="W141" s="16">
        <v>9.85</v>
      </c>
      <c r="X141" s="16"/>
      <c r="Y141" s="17">
        <f t="shared" si="104"/>
        <v>26.6</v>
      </c>
      <c r="Z141" s="31">
        <f t="shared" si="105"/>
        <v>9</v>
      </c>
    </row>
    <row r="142" spans="1:26" ht="18.75" customHeight="1" x14ac:dyDescent="0.2">
      <c r="A142" s="39">
        <v>188</v>
      </c>
      <c r="B142" s="41" t="s">
        <v>323</v>
      </c>
      <c r="C142" s="33" t="s">
        <v>95</v>
      </c>
      <c r="D142" s="8" t="s">
        <v>18</v>
      </c>
      <c r="E142" s="9">
        <v>8</v>
      </c>
      <c r="F142" s="9">
        <v>8.8000000000000007</v>
      </c>
      <c r="G142" s="9">
        <v>8.3000000000000007</v>
      </c>
      <c r="H142" s="9">
        <v>8.3000000000000007</v>
      </c>
      <c r="I142" s="10">
        <f t="shared" si="94"/>
        <v>4</v>
      </c>
      <c r="J142" s="10">
        <f t="shared" si="95"/>
        <v>16.600000000000005</v>
      </c>
      <c r="K142" s="10">
        <f t="shared" si="96"/>
        <v>8.3000000000000025</v>
      </c>
      <c r="L142" s="11">
        <f t="shared" si="97"/>
        <v>8.3500000000000014</v>
      </c>
      <c r="M142" s="12">
        <f t="shared" si="98"/>
        <v>8.3000000000000025</v>
      </c>
      <c r="N142" s="13">
        <v>8.1</v>
      </c>
      <c r="O142" s="13">
        <v>8.1</v>
      </c>
      <c r="P142" s="13">
        <v>8.5</v>
      </c>
      <c r="Q142" s="13">
        <v>8.6</v>
      </c>
      <c r="R142" s="14">
        <f t="shared" si="99"/>
        <v>4</v>
      </c>
      <c r="S142" s="14">
        <f t="shared" si="100"/>
        <v>16.599999999999998</v>
      </c>
      <c r="T142" s="14">
        <f t="shared" si="101"/>
        <v>8.2999999999999989</v>
      </c>
      <c r="U142" s="14">
        <f t="shared" si="102"/>
        <v>8.3249999999999993</v>
      </c>
      <c r="V142" s="15">
        <f t="shared" si="103"/>
        <v>8.2999999999999989</v>
      </c>
      <c r="W142" s="16">
        <v>9.9700000000000006</v>
      </c>
      <c r="X142" s="16"/>
      <c r="Y142" s="17">
        <f t="shared" si="104"/>
        <v>26.57</v>
      </c>
      <c r="Z142" s="31">
        <f t="shared" si="105"/>
        <v>10</v>
      </c>
    </row>
    <row r="143" spans="1:26" ht="18.75" customHeight="1" x14ac:dyDescent="0.2">
      <c r="A143" s="39">
        <v>196</v>
      </c>
      <c r="B143" s="32" t="s">
        <v>288</v>
      </c>
      <c r="C143" s="33" t="s">
        <v>284</v>
      </c>
      <c r="D143" s="8" t="s">
        <v>18</v>
      </c>
      <c r="E143" s="9">
        <v>7.9</v>
      </c>
      <c r="F143" s="9">
        <v>8</v>
      </c>
      <c r="G143" s="9">
        <v>8.3000000000000007</v>
      </c>
      <c r="H143" s="9">
        <v>8.1999999999999993</v>
      </c>
      <c r="I143" s="10">
        <f t="shared" si="94"/>
        <v>4</v>
      </c>
      <c r="J143" s="10">
        <f t="shared" si="95"/>
        <v>16.200000000000003</v>
      </c>
      <c r="K143" s="10">
        <f t="shared" si="96"/>
        <v>8.1000000000000014</v>
      </c>
      <c r="L143" s="11">
        <f t="shared" si="97"/>
        <v>8.1000000000000014</v>
      </c>
      <c r="M143" s="12">
        <f t="shared" si="98"/>
        <v>8.1000000000000014</v>
      </c>
      <c r="N143" s="13">
        <v>8.4</v>
      </c>
      <c r="O143" s="13">
        <v>8.1999999999999993</v>
      </c>
      <c r="P143" s="13">
        <v>8.3000000000000007</v>
      </c>
      <c r="Q143" s="13">
        <v>8.4</v>
      </c>
      <c r="R143" s="14">
        <f t="shared" si="99"/>
        <v>4</v>
      </c>
      <c r="S143" s="14">
        <f t="shared" si="100"/>
        <v>16.700000000000003</v>
      </c>
      <c r="T143" s="14">
        <f t="shared" si="101"/>
        <v>8.3500000000000014</v>
      </c>
      <c r="U143" s="14">
        <f t="shared" si="102"/>
        <v>8.3250000000000011</v>
      </c>
      <c r="V143" s="15">
        <f t="shared" si="103"/>
        <v>8.3500000000000014</v>
      </c>
      <c r="W143" s="16">
        <v>10</v>
      </c>
      <c r="X143" s="16"/>
      <c r="Y143" s="17">
        <f t="shared" si="104"/>
        <v>26.450000000000003</v>
      </c>
      <c r="Z143" s="31">
        <f t="shared" si="105"/>
        <v>11</v>
      </c>
    </row>
    <row r="144" spans="1:26" ht="18.75" customHeight="1" x14ac:dyDescent="0.2">
      <c r="A144" s="39">
        <v>194</v>
      </c>
      <c r="B144" s="32" t="s">
        <v>120</v>
      </c>
      <c r="C144" s="33" t="s">
        <v>118</v>
      </c>
      <c r="D144" s="8" t="s">
        <v>18</v>
      </c>
      <c r="E144" s="9">
        <v>8.1999999999999993</v>
      </c>
      <c r="F144" s="9">
        <v>8.1999999999999993</v>
      </c>
      <c r="G144" s="9">
        <v>8</v>
      </c>
      <c r="H144" s="9">
        <v>7.8</v>
      </c>
      <c r="I144" s="10">
        <f t="shared" si="94"/>
        <v>4</v>
      </c>
      <c r="J144" s="10">
        <f t="shared" si="95"/>
        <v>16.199999999999996</v>
      </c>
      <c r="K144" s="10">
        <f t="shared" si="96"/>
        <v>8.0999999999999979</v>
      </c>
      <c r="L144" s="11">
        <f t="shared" si="97"/>
        <v>8.0499999999999989</v>
      </c>
      <c r="M144" s="12">
        <f t="shared" si="98"/>
        <v>8.0999999999999979</v>
      </c>
      <c r="N144" s="13">
        <v>8.5</v>
      </c>
      <c r="O144" s="13">
        <v>8.5</v>
      </c>
      <c r="P144" s="13">
        <v>8.6999999999999993</v>
      </c>
      <c r="Q144" s="13">
        <v>8.5</v>
      </c>
      <c r="R144" s="14">
        <f t="shared" si="99"/>
        <v>4</v>
      </c>
      <c r="S144" s="14">
        <f t="shared" si="100"/>
        <v>17.000000000000004</v>
      </c>
      <c r="T144" s="14">
        <f t="shared" si="101"/>
        <v>8.5000000000000018</v>
      </c>
      <c r="U144" s="14">
        <f t="shared" si="102"/>
        <v>8.5500000000000007</v>
      </c>
      <c r="V144" s="15">
        <f t="shared" si="103"/>
        <v>8.5000000000000018</v>
      </c>
      <c r="W144" s="16">
        <v>9.82</v>
      </c>
      <c r="X144" s="16"/>
      <c r="Y144" s="17">
        <f t="shared" si="104"/>
        <v>26.42</v>
      </c>
      <c r="Z144" s="31">
        <f t="shared" si="105"/>
        <v>12</v>
      </c>
    </row>
    <row r="145" spans="1:26" ht="18.75" customHeight="1" x14ac:dyDescent="0.2">
      <c r="A145" s="39">
        <v>193</v>
      </c>
      <c r="B145" s="32" t="s">
        <v>296</v>
      </c>
      <c r="C145" s="33" t="s">
        <v>293</v>
      </c>
      <c r="D145" s="8" t="s">
        <v>18</v>
      </c>
      <c r="E145" s="9">
        <v>7.9</v>
      </c>
      <c r="F145" s="9">
        <v>8.1</v>
      </c>
      <c r="G145" s="9">
        <v>8.1</v>
      </c>
      <c r="H145" s="9">
        <v>7.9</v>
      </c>
      <c r="I145" s="10">
        <f t="shared" si="94"/>
        <v>4</v>
      </c>
      <c r="J145" s="10">
        <f t="shared" si="95"/>
        <v>16</v>
      </c>
      <c r="K145" s="10">
        <f t="shared" si="96"/>
        <v>8</v>
      </c>
      <c r="L145" s="11">
        <f t="shared" si="97"/>
        <v>8</v>
      </c>
      <c r="M145" s="12">
        <f t="shared" si="98"/>
        <v>8</v>
      </c>
      <c r="N145" s="13">
        <v>8.1999999999999993</v>
      </c>
      <c r="O145" s="13">
        <v>8.4</v>
      </c>
      <c r="P145" s="13">
        <v>8.6</v>
      </c>
      <c r="Q145" s="13">
        <v>8.6</v>
      </c>
      <c r="R145" s="14">
        <f t="shared" si="99"/>
        <v>4</v>
      </c>
      <c r="S145" s="14">
        <f t="shared" si="100"/>
        <v>17.000000000000007</v>
      </c>
      <c r="T145" s="14">
        <f t="shared" si="101"/>
        <v>8.5000000000000036</v>
      </c>
      <c r="U145" s="14">
        <f t="shared" si="102"/>
        <v>8.4500000000000011</v>
      </c>
      <c r="V145" s="15">
        <f t="shared" si="103"/>
        <v>8.5000000000000036</v>
      </c>
      <c r="W145" s="16">
        <v>9.91</v>
      </c>
      <c r="X145" s="16"/>
      <c r="Y145" s="17">
        <f t="shared" si="104"/>
        <v>26.410000000000004</v>
      </c>
      <c r="Z145" s="31">
        <f t="shared" si="105"/>
        <v>13</v>
      </c>
    </row>
    <row r="146" spans="1:26" ht="18.75" customHeight="1" x14ac:dyDescent="0.2">
      <c r="A146" s="39">
        <v>191</v>
      </c>
      <c r="B146" s="32" t="s">
        <v>230</v>
      </c>
      <c r="C146" s="33" t="s">
        <v>41</v>
      </c>
      <c r="D146" s="8" t="s">
        <v>18</v>
      </c>
      <c r="E146" s="9">
        <v>8.1999999999999993</v>
      </c>
      <c r="F146" s="9">
        <v>8</v>
      </c>
      <c r="G146" s="9">
        <v>7.7</v>
      </c>
      <c r="H146" s="9">
        <v>7.8</v>
      </c>
      <c r="I146" s="10">
        <f t="shared" si="94"/>
        <v>4</v>
      </c>
      <c r="J146" s="10">
        <f t="shared" si="95"/>
        <v>15.8</v>
      </c>
      <c r="K146" s="10">
        <f t="shared" si="96"/>
        <v>7.9</v>
      </c>
      <c r="L146" s="11">
        <f t="shared" si="97"/>
        <v>7.9249999999999998</v>
      </c>
      <c r="M146" s="12">
        <f t="shared" si="98"/>
        <v>7.9</v>
      </c>
      <c r="N146" s="13">
        <v>8.3000000000000007</v>
      </c>
      <c r="O146" s="13">
        <v>8.5</v>
      </c>
      <c r="P146" s="13">
        <v>8.6</v>
      </c>
      <c r="Q146" s="13">
        <v>8.4</v>
      </c>
      <c r="R146" s="14">
        <f t="shared" si="99"/>
        <v>4</v>
      </c>
      <c r="S146" s="14">
        <f t="shared" si="100"/>
        <v>16.899999999999999</v>
      </c>
      <c r="T146" s="14">
        <f t="shared" si="101"/>
        <v>8.4499999999999993</v>
      </c>
      <c r="U146" s="14">
        <f t="shared" si="102"/>
        <v>8.4499999999999993</v>
      </c>
      <c r="V146" s="15">
        <f t="shared" si="103"/>
        <v>8.4499999999999993</v>
      </c>
      <c r="W146" s="16">
        <v>9.91</v>
      </c>
      <c r="X146" s="16"/>
      <c r="Y146" s="17">
        <f t="shared" si="104"/>
        <v>26.26</v>
      </c>
      <c r="Z146" s="31">
        <f t="shared" si="105"/>
        <v>14</v>
      </c>
    </row>
    <row r="147" spans="1:26" ht="18.75" customHeight="1" x14ac:dyDescent="0.2">
      <c r="A147" s="39">
        <v>185</v>
      </c>
      <c r="B147" s="32" t="s">
        <v>232</v>
      </c>
      <c r="C147" s="33" t="s">
        <v>76</v>
      </c>
      <c r="D147" s="8" t="s">
        <v>18</v>
      </c>
      <c r="E147" s="9">
        <v>8</v>
      </c>
      <c r="F147" s="9">
        <v>8.4</v>
      </c>
      <c r="G147" s="9">
        <v>8</v>
      </c>
      <c r="H147" s="9">
        <v>7.9</v>
      </c>
      <c r="I147" s="10">
        <f t="shared" si="94"/>
        <v>4</v>
      </c>
      <c r="J147" s="10">
        <f t="shared" si="95"/>
        <v>15.999999999999996</v>
      </c>
      <c r="K147" s="10">
        <f t="shared" si="96"/>
        <v>7.9999999999999982</v>
      </c>
      <c r="L147" s="11">
        <f t="shared" si="97"/>
        <v>8.0749999999999993</v>
      </c>
      <c r="M147" s="12">
        <f t="shared" si="98"/>
        <v>7.9999999999999982</v>
      </c>
      <c r="N147" s="13">
        <v>7.9</v>
      </c>
      <c r="O147" s="13">
        <v>8.1</v>
      </c>
      <c r="P147" s="13">
        <v>8.4</v>
      </c>
      <c r="Q147" s="13">
        <v>8.6</v>
      </c>
      <c r="R147" s="14">
        <f t="shared" si="99"/>
        <v>4</v>
      </c>
      <c r="S147" s="14">
        <f t="shared" si="100"/>
        <v>16.5</v>
      </c>
      <c r="T147" s="14">
        <f t="shared" si="101"/>
        <v>8.25</v>
      </c>
      <c r="U147" s="14">
        <f t="shared" si="102"/>
        <v>8.25</v>
      </c>
      <c r="V147" s="15">
        <f t="shared" si="103"/>
        <v>8.25</v>
      </c>
      <c r="W147" s="16">
        <v>10</v>
      </c>
      <c r="X147" s="16"/>
      <c r="Y147" s="17">
        <f t="shared" si="104"/>
        <v>26.25</v>
      </c>
      <c r="Z147" s="31">
        <f t="shared" si="105"/>
        <v>15</v>
      </c>
    </row>
    <row r="148" spans="1:26" ht="18.75" customHeight="1" x14ac:dyDescent="0.2">
      <c r="A148" s="39">
        <v>197</v>
      </c>
      <c r="B148" s="32" t="s">
        <v>129</v>
      </c>
      <c r="C148" s="33" t="s">
        <v>128</v>
      </c>
      <c r="D148" s="8" t="s">
        <v>18</v>
      </c>
      <c r="E148" s="9">
        <v>8.4</v>
      </c>
      <c r="F148" s="9">
        <v>8</v>
      </c>
      <c r="G148" s="9">
        <v>8.1</v>
      </c>
      <c r="H148" s="9">
        <v>7.9</v>
      </c>
      <c r="I148" s="10">
        <f t="shared" si="94"/>
        <v>4</v>
      </c>
      <c r="J148" s="10">
        <f t="shared" si="95"/>
        <v>16.099999999999998</v>
      </c>
      <c r="K148" s="10">
        <f t="shared" si="96"/>
        <v>8.0499999999999989</v>
      </c>
      <c r="L148" s="11">
        <f t="shared" si="97"/>
        <v>8.1</v>
      </c>
      <c r="M148" s="12">
        <f t="shared" si="98"/>
        <v>8.0499999999999989</v>
      </c>
      <c r="N148" s="13">
        <v>8.1999999999999993</v>
      </c>
      <c r="O148" s="13">
        <v>8.3000000000000007</v>
      </c>
      <c r="P148" s="13">
        <v>8.5</v>
      </c>
      <c r="Q148" s="13">
        <v>8.3000000000000007</v>
      </c>
      <c r="R148" s="14">
        <f t="shared" si="99"/>
        <v>4</v>
      </c>
      <c r="S148" s="14">
        <f t="shared" si="100"/>
        <v>16.599999999999998</v>
      </c>
      <c r="T148" s="14">
        <f t="shared" si="101"/>
        <v>8.2999999999999989</v>
      </c>
      <c r="U148" s="14">
        <f t="shared" si="102"/>
        <v>8.3249999999999993</v>
      </c>
      <c r="V148" s="15">
        <f t="shared" si="103"/>
        <v>8.2999999999999989</v>
      </c>
      <c r="W148" s="16">
        <v>9.85</v>
      </c>
      <c r="X148" s="16"/>
      <c r="Y148" s="17">
        <f t="shared" si="104"/>
        <v>26.199999999999996</v>
      </c>
      <c r="Z148" s="31">
        <f t="shared" si="105"/>
        <v>16</v>
      </c>
    </row>
    <row r="149" spans="1:26" ht="18.75" customHeight="1" x14ac:dyDescent="0.2">
      <c r="A149" s="39">
        <v>199</v>
      </c>
      <c r="B149" s="32" t="s">
        <v>231</v>
      </c>
      <c r="C149" s="33" t="s">
        <v>76</v>
      </c>
      <c r="D149" s="8" t="s">
        <v>18</v>
      </c>
      <c r="E149" s="9">
        <v>7.7</v>
      </c>
      <c r="F149" s="9">
        <v>8.1999999999999993</v>
      </c>
      <c r="G149" s="9">
        <v>7.7</v>
      </c>
      <c r="H149" s="9">
        <v>7.7</v>
      </c>
      <c r="I149" s="10">
        <f t="shared" si="94"/>
        <v>4</v>
      </c>
      <c r="J149" s="10">
        <f t="shared" si="95"/>
        <v>15.399999999999999</v>
      </c>
      <c r="K149" s="10">
        <f t="shared" si="96"/>
        <v>7.6999999999999993</v>
      </c>
      <c r="L149" s="11">
        <f t="shared" si="97"/>
        <v>7.8249999999999993</v>
      </c>
      <c r="M149" s="12">
        <f t="shared" si="98"/>
        <v>7.6999999999999993</v>
      </c>
      <c r="N149" s="13">
        <v>8</v>
      </c>
      <c r="O149" s="13">
        <v>8.5</v>
      </c>
      <c r="P149" s="13">
        <v>8.4</v>
      </c>
      <c r="Q149" s="13">
        <v>8.5</v>
      </c>
      <c r="R149" s="14">
        <f t="shared" si="99"/>
        <v>4</v>
      </c>
      <c r="S149" s="14">
        <f t="shared" si="100"/>
        <v>16.899999999999999</v>
      </c>
      <c r="T149" s="14">
        <f t="shared" si="101"/>
        <v>8.4499999999999993</v>
      </c>
      <c r="U149" s="14">
        <f t="shared" si="102"/>
        <v>8.35</v>
      </c>
      <c r="V149" s="15">
        <f t="shared" si="103"/>
        <v>8.4499999999999993</v>
      </c>
      <c r="W149" s="16">
        <v>10</v>
      </c>
      <c r="X149" s="16"/>
      <c r="Y149" s="17">
        <f t="shared" si="104"/>
        <v>26.15</v>
      </c>
      <c r="Z149" s="31">
        <f t="shared" si="105"/>
        <v>17</v>
      </c>
    </row>
    <row r="150" spans="1:26" ht="18.75" customHeight="1" x14ac:dyDescent="0.2">
      <c r="A150" s="39">
        <v>183</v>
      </c>
      <c r="B150" s="32" t="s">
        <v>316</v>
      </c>
      <c r="C150" s="33" t="s">
        <v>56</v>
      </c>
      <c r="D150" s="8" t="s">
        <v>18</v>
      </c>
      <c r="E150" s="9">
        <v>7.9</v>
      </c>
      <c r="F150" s="9">
        <v>7.7</v>
      </c>
      <c r="G150" s="9">
        <v>7.8</v>
      </c>
      <c r="H150" s="9">
        <v>7.6</v>
      </c>
      <c r="I150" s="10">
        <f t="shared" si="94"/>
        <v>4</v>
      </c>
      <c r="J150" s="10">
        <f t="shared" si="95"/>
        <v>15.5</v>
      </c>
      <c r="K150" s="10">
        <f t="shared" si="96"/>
        <v>7.75</v>
      </c>
      <c r="L150" s="11">
        <f t="shared" si="97"/>
        <v>7.75</v>
      </c>
      <c r="M150" s="12">
        <f t="shared" si="98"/>
        <v>7.75</v>
      </c>
      <c r="N150" s="13">
        <v>8.1</v>
      </c>
      <c r="O150" s="13">
        <v>8.1999999999999993</v>
      </c>
      <c r="P150" s="13">
        <v>8.5</v>
      </c>
      <c r="Q150" s="13">
        <v>8.5</v>
      </c>
      <c r="R150" s="14">
        <f t="shared" si="99"/>
        <v>4</v>
      </c>
      <c r="S150" s="14">
        <f t="shared" si="100"/>
        <v>16.699999999999996</v>
      </c>
      <c r="T150" s="14">
        <f t="shared" si="101"/>
        <v>8.3499999999999979</v>
      </c>
      <c r="U150" s="14">
        <f t="shared" si="102"/>
        <v>8.3249999999999993</v>
      </c>
      <c r="V150" s="15">
        <f t="shared" si="103"/>
        <v>8.3499999999999979</v>
      </c>
      <c r="W150" s="16">
        <v>9.76</v>
      </c>
      <c r="X150" s="16"/>
      <c r="Y150" s="17">
        <f t="shared" si="104"/>
        <v>25.86</v>
      </c>
      <c r="Z150" s="31">
        <f t="shared" si="105"/>
        <v>18</v>
      </c>
    </row>
    <row r="151" spans="1:26" ht="18.75" customHeight="1" x14ac:dyDescent="0.2">
      <c r="A151" s="63">
        <v>195</v>
      </c>
      <c r="B151" s="64" t="s">
        <v>265</v>
      </c>
      <c r="C151" s="66" t="s">
        <v>260</v>
      </c>
      <c r="D151" s="8" t="s">
        <v>18</v>
      </c>
      <c r="E151" s="9">
        <v>7.5</v>
      </c>
      <c r="F151" s="9">
        <v>7.6</v>
      </c>
      <c r="G151" s="9">
        <v>7.5</v>
      </c>
      <c r="H151" s="9">
        <v>7.9</v>
      </c>
      <c r="I151" s="10">
        <f t="shared" si="94"/>
        <v>4</v>
      </c>
      <c r="J151" s="10">
        <f t="shared" si="95"/>
        <v>15.1</v>
      </c>
      <c r="K151" s="10">
        <f t="shared" si="96"/>
        <v>7.55</v>
      </c>
      <c r="L151" s="11">
        <f t="shared" si="97"/>
        <v>7.625</v>
      </c>
      <c r="M151" s="12">
        <f t="shared" si="98"/>
        <v>7.55</v>
      </c>
      <c r="N151" s="13">
        <v>8.1999999999999993</v>
      </c>
      <c r="O151" s="13">
        <v>8.5</v>
      </c>
      <c r="P151" s="13">
        <v>8.4</v>
      </c>
      <c r="Q151" s="13">
        <v>8.3000000000000007</v>
      </c>
      <c r="R151" s="14">
        <f t="shared" si="99"/>
        <v>4</v>
      </c>
      <c r="S151" s="14">
        <f t="shared" si="100"/>
        <v>16.700000000000006</v>
      </c>
      <c r="T151" s="14">
        <f t="shared" si="101"/>
        <v>8.3500000000000032</v>
      </c>
      <c r="U151" s="14">
        <f t="shared" si="102"/>
        <v>8.3500000000000014</v>
      </c>
      <c r="V151" s="15">
        <f t="shared" si="103"/>
        <v>8.3500000000000032</v>
      </c>
      <c r="W151" s="16">
        <v>9.94</v>
      </c>
      <c r="X151" s="16">
        <v>0.3</v>
      </c>
      <c r="Y151" s="17">
        <f t="shared" si="104"/>
        <v>25.540000000000003</v>
      </c>
      <c r="Z151" s="65">
        <f t="shared" si="105"/>
        <v>19</v>
      </c>
    </row>
    <row r="152" spans="1:26" ht="18.75" customHeight="1" x14ac:dyDescent="0.2">
      <c r="A152" s="67">
        <v>198</v>
      </c>
      <c r="B152" s="69" t="s">
        <v>63</v>
      </c>
      <c r="C152" s="68" t="s">
        <v>56</v>
      </c>
      <c r="D152" s="44" t="s">
        <v>18</v>
      </c>
      <c r="E152" s="45"/>
      <c r="F152" s="45"/>
      <c r="G152" s="45"/>
      <c r="H152" s="45"/>
      <c r="I152" s="46">
        <f t="shared" si="94"/>
        <v>0</v>
      </c>
      <c r="J152" s="46">
        <f t="shared" si="95"/>
        <v>0</v>
      </c>
      <c r="K152" s="46">
        <f t="shared" si="96"/>
        <v>0</v>
      </c>
      <c r="L152" s="47">
        <f t="shared" si="97"/>
        <v>0</v>
      </c>
      <c r="M152" s="48">
        <f t="shared" si="98"/>
        <v>0</v>
      </c>
      <c r="N152" s="49"/>
      <c r="O152" s="49"/>
      <c r="P152" s="49"/>
      <c r="Q152" s="49"/>
      <c r="R152" s="50">
        <f t="shared" si="99"/>
        <v>0</v>
      </c>
      <c r="S152" s="50">
        <f t="shared" si="100"/>
        <v>0</v>
      </c>
      <c r="T152" s="50">
        <f t="shared" si="101"/>
        <v>0</v>
      </c>
      <c r="U152" s="50">
        <f t="shared" si="102"/>
        <v>0</v>
      </c>
      <c r="V152" s="51">
        <f t="shared" si="103"/>
        <v>0</v>
      </c>
      <c r="W152" s="52"/>
      <c r="X152" s="52"/>
      <c r="Y152" s="53">
        <f t="shared" si="104"/>
        <v>0</v>
      </c>
      <c r="Z152" s="70">
        <f t="shared" si="105"/>
        <v>0</v>
      </c>
    </row>
    <row r="153" spans="1:26" ht="18.75" customHeight="1" x14ac:dyDescent="0.2">
      <c r="A153" s="35"/>
      <c r="B153" s="34" t="s">
        <v>45</v>
      </c>
      <c r="C153" s="35"/>
      <c r="D153" s="19" t="s">
        <v>19</v>
      </c>
      <c r="E153" s="20" t="s">
        <v>12</v>
      </c>
      <c r="F153" s="20" t="s">
        <v>13</v>
      </c>
      <c r="G153" s="20" t="s">
        <v>14</v>
      </c>
      <c r="H153" s="20" t="s">
        <v>15</v>
      </c>
      <c r="I153" s="20" t="s">
        <v>6</v>
      </c>
      <c r="J153" s="20" t="s">
        <v>7</v>
      </c>
      <c r="K153" s="21" t="s">
        <v>0</v>
      </c>
      <c r="L153" s="20" t="s">
        <v>1</v>
      </c>
      <c r="M153" s="22" t="s">
        <v>16</v>
      </c>
      <c r="N153" s="23" t="s">
        <v>2</v>
      </c>
      <c r="O153" s="23" t="s">
        <v>3</v>
      </c>
      <c r="P153" s="23" t="s">
        <v>4</v>
      </c>
      <c r="Q153" s="23" t="s">
        <v>5</v>
      </c>
      <c r="R153" s="23" t="s">
        <v>6</v>
      </c>
      <c r="S153" s="23" t="s">
        <v>8</v>
      </c>
      <c r="T153" s="23" t="s">
        <v>0</v>
      </c>
      <c r="U153" s="23" t="s">
        <v>9</v>
      </c>
      <c r="V153" s="22" t="s">
        <v>17</v>
      </c>
      <c r="W153" s="23" t="s">
        <v>20</v>
      </c>
      <c r="X153" s="23" t="s">
        <v>21</v>
      </c>
      <c r="Y153" s="22" t="s">
        <v>11</v>
      </c>
      <c r="Z153" s="24" t="s">
        <v>10</v>
      </c>
    </row>
    <row r="154" spans="1:26" ht="18.75" customHeight="1" x14ac:dyDescent="0.2">
      <c r="A154" s="39">
        <v>201</v>
      </c>
      <c r="B154" s="33" t="s">
        <v>234</v>
      </c>
      <c r="C154" s="33" t="s">
        <v>77</v>
      </c>
      <c r="D154" s="8" t="s">
        <v>18</v>
      </c>
      <c r="E154" s="9">
        <v>7</v>
      </c>
      <c r="F154" s="9">
        <v>7</v>
      </c>
      <c r="G154" s="9">
        <v>6.3</v>
      </c>
      <c r="H154" s="9">
        <v>6.2</v>
      </c>
      <c r="I154" s="10">
        <f>COUNT(E154:H154)</f>
        <v>4</v>
      </c>
      <c r="J154" s="10">
        <f>SUM(E154:H154)-(MAX(E154:H154)+MIN(E154:H154))</f>
        <v>13.3</v>
      </c>
      <c r="K154" s="10">
        <f>(J154/(I154-2))</f>
        <v>6.65</v>
      </c>
      <c r="L154" s="11">
        <f>IF(I154&gt;0,SUM(E154:H154)/I154,0)</f>
        <v>6.625</v>
      </c>
      <c r="M154" s="12">
        <f>IF(I154=4,K154,L154)</f>
        <v>6.65</v>
      </c>
      <c r="N154" s="13">
        <v>8.1999999999999993</v>
      </c>
      <c r="O154" s="13">
        <v>8.3000000000000007</v>
      </c>
      <c r="P154" s="13">
        <v>7.9</v>
      </c>
      <c r="Q154" s="13">
        <v>8.5</v>
      </c>
      <c r="R154" s="14">
        <f>COUNT(N154:Q154)</f>
        <v>4</v>
      </c>
      <c r="S154" s="14">
        <f>SUM(N154:Q154)-(MAX(N154:Q154)+MIN(N154:Q154))</f>
        <v>16.5</v>
      </c>
      <c r="T154" s="14">
        <f>S154/(R154-2)</f>
        <v>8.25</v>
      </c>
      <c r="U154" s="14">
        <f>IF(R154&gt;0,SUM(N154:Q154)/R154,0)</f>
        <v>8.2249999999999996</v>
      </c>
      <c r="V154" s="15">
        <f>IF(R154=4,T154,U154)</f>
        <v>8.25</v>
      </c>
      <c r="W154" s="16">
        <v>9.82</v>
      </c>
      <c r="X154" s="16"/>
      <c r="Y154" s="17">
        <f>SUM(M154+V154+W154-X154)</f>
        <v>24.72</v>
      </c>
      <c r="Z154" s="27">
        <f>IF(Y154&gt;0,RANK(Y154,$Y$154:$Y$155,0),0)</f>
        <v>1</v>
      </c>
    </row>
    <row r="155" spans="1:26" ht="18.75" customHeight="1" x14ac:dyDescent="0.2">
      <c r="A155" s="39">
        <v>200</v>
      </c>
      <c r="B155" s="33" t="s">
        <v>297</v>
      </c>
      <c r="C155" s="33" t="s">
        <v>293</v>
      </c>
      <c r="D155" s="8" t="s">
        <v>18</v>
      </c>
      <c r="E155" s="9">
        <v>6.7</v>
      </c>
      <c r="F155" s="9">
        <v>6.7</v>
      </c>
      <c r="G155" s="9">
        <v>6</v>
      </c>
      <c r="H155" s="9">
        <v>6</v>
      </c>
      <c r="I155" s="10">
        <f>COUNT(E155:H155)</f>
        <v>4</v>
      </c>
      <c r="J155" s="10">
        <f>SUM(E155:H155)-(MAX(E155:H155)+MIN(E155:H155))</f>
        <v>12.7</v>
      </c>
      <c r="K155" s="10">
        <f>(J155/(I155-2))</f>
        <v>6.35</v>
      </c>
      <c r="L155" s="11">
        <f>IF(I155&gt;0,SUM(E155:H155)/I155,0)</f>
        <v>6.35</v>
      </c>
      <c r="M155" s="12">
        <f>IF(I155=4,K155,L155)</f>
        <v>6.35</v>
      </c>
      <c r="N155" s="13">
        <v>7.9</v>
      </c>
      <c r="O155" s="13">
        <v>8.1</v>
      </c>
      <c r="P155" s="13">
        <v>8.1</v>
      </c>
      <c r="Q155" s="13">
        <v>8.3000000000000007</v>
      </c>
      <c r="R155" s="14">
        <f>COUNT(N155:Q155)</f>
        <v>4</v>
      </c>
      <c r="S155" s="14">
        <f>SUM(N155:Q155)-(MAX(N155:Q155)+MIN(N155:Q155))</f>
        <v>16.200000000000003</v>
      </c>
      <c r="T155" s="14">
        <f>S155/(R155-2)</f>
        <v>8.1000000000000014</v>
      </c>
      <c r="U155" s="14">
        <f>IF(R155&gt;0,SUM(N155:Q155)/R155,0)</f>
        <v>8.1000000000000014</v>
      </c>
      <c r="V155" s="15">
        <f>IF(R155=4,T155,U155)</f>
        <v>8.1000000000000014</v>
      </c>
      <c r="W155" s="16">
        <v>9.85</v>
      </c>
      <c r="X155" s="16">
        <v>0.9</v>
      </c>
      <c r="Y155" s="17">
        <f>SUM(M155+V155+W155-X155)</f>
        <v>23.400000000000002</v>
      </c>
      <c r="Z155" s="30">
        <f>IF(Y155&gt;0,RANK(Y155,$Y$154:$Y$155,0),0)</f>
        <v>2</v>
      </c>
    </row>
    <row r="156" spans="1:26" ht="19.5" customHeight="1" x14ac:dyDescent="0.2">
      <c r="A156" s="35"/>
      <c r="B156" s="34" t="s">
        <v>33</v>
      </c>
      <c r="C156" s="35"/>
      <c r="D156" s="19" t="s">
        <v>19</v>
      </c>
      <c r="E156" s="20" t="s">
        <v>12</v>
      </c>
      <c r="F156" s="20" t="s">
        <v>13</v>
      </c>
      <c r="G156" s="20" t="s">
        <v>14</v>
      </c>
      <c r="H156" s="20" t="s">
        <v>15</v>
      </c>
      <c r="I156" s="20" t="s">
        <v>6</v>
      </c>
      <c r="J156" s="20" t="s">
        <v>7</v>
      </c>
      <c r="K156" s="21" t="s">
        <v>0</v>
      </c>
      <c r="L156" s="20" t="s">
        <v>1</v>
      </c>
      <c r="M156" s="22" t="s">
        <v>16</v>
      </c>
      <c r="N156" s="23" t="s">
        <v>2</v>
      </c>
      <c r="O156" s="23" t="s">
        <v>3</v>
      </c>
      <c r="P156" s="23" t="s">
        <v>4</v>
      </c>
      <c r="Q156" s="23" t="s">
        <v>5</v>
      </c>
      <c r="R156" s="23" t="s">
        <v>6</v>
      </c>
      <c r="S156" s="23" t="s">
        <v>8</v>
      </c>
      <c r="T156" s="23" t="s">
        <v>0</v>
      </c>
      <c r="U156" s="23" t="s">
        <v>9</v>
      </c>
      <c r="V156" s="22" t="s">
        <v>17</v>
      </c>
      <c r="W156" s="23" t="s">
        <v>20</v>
      </c>
      <c r="X156" s="23" t="s">
        <v>21</v>
      </c>
      <c r="Y156" s="22" t="s">
        <v>11</v>
      </c>
      <c r="Z156" s="24" t="s">
        <v>10</v>
      </c>
    </row>
    <row r="157" spans="1:26" ht="18.75" customHeight="1" x14ac:dyDescent="0.2">
      <c r="A157" s="39">
        <v>229</v>
      </c>
      <c r="B157" s="32" t="s">
        <v>281</v>
      </c>
      <c r="C157" s="33" t="s">
        <v>271</v>
      </c>
      <c r="D157" s="8" t="s">
        <v>18</v>
      </c>
      <c r="E157" s="9">
        <v>8.8000000000000007</v>
      </c>
      <c r="F157" s="9">
        <v>8.8000000000000007</v>
      </c>
      <c r="G157" s="9">
        <v>8.8000000000000007</v>
      </c>
      <c r="H157" s="9">
        <v>8.9</v>
      </c>
      <c r="I157" s="10">
        <f t="shared" ref="I157:I183" si="106">COUNT(E157:H157)</f>
        <v>4</v>
      </c>
      <c r="J157" s="10">
        <f t="shared" ref="J157:J183" si="107">SUM(E157:H157)-(MAX(E157:H157)+MIN(E157:H157))</f>
        <v>17.600000000000001</v>
      </c>
      <c r="K157" s="10">
        <f t="shared" ref="K157:K183" si="108">(J157/(I157-2))</f>
        <v>8.8000000000000007</v>
      </c>
      <c r="L157" s="11">
        <f t="shared" ref="L157:L183" si="109">IF(I157&gt;0,SUM(E157:H157)/I157,0)</f>
        <v>8.8250000000000011</v>
      </c>
      <c r="M157" s="12">
        <f t="shared" ref="M157:M183" si="110">IF(I157=4,K157,L157)</f>
        <v>8.8000000000000007</v>
      </c>
      <c r="N157" s="13">
        <v>9.1</v>
      </c>
      <c r="O157" s="13">
        <v>9.1999999999999993</v>
      </c>
      <c r="P157" s="13">
        <v>9.1</v>
      </c>
      <c r="Q157" s="13">
        <v>9.1999999999999993</v>
      </c>
      <c r="R157" s="14">
        <f t="shared" ref="R157:R183" si="111">COUNT(N157:Q157)</f>
        <v>4</v>
      </c>
      <c r="S157" s="14">
        <f t="shared" ref="S157:S183" si="112">SUM(N157:Q157)-(MAX(N157:Q157)+MIN(N157:Q157))</f>
        <v>18.299999999999997</v>
      </c>
      <c r="T157" s="14">
        <f t="shared" ref="T157:T183" si="113">S157/(R157-2)</f>
        <v>9.1499999999999986</v>
      </c>
      <c r="U157" s="14">
        <f t="shared" ref="U157:U183" si="114">IF(R157&gt;0,SUM(N157:Q157)/R157,0)</f>
        <v>9.1499999999999986</v>
      </c>
      <c r="V157" s="15">
        <f t="shared" ref="V157:V183" si="115">IF(R157=4,T157,U157)</f>
        <v>9.1499999999999986</v>
      </c>
      <c r="W157" s="16">
        <v>9.8800000000000008</v>
      </c>
      <c r="X157" s="16"/>
      <c r="Y157" s="17">
        <f t="shared" ref="Y157:Y183" si="116">SUM(M157+V157+W157-X157)</f>
        <v>27.83</v>
      </c>
      <c r="Z157" s="18">
        <f t="shared" ref="Z157:Z183" si="117">IF(Y157&gt;0,RANK(Y157,$Y$157:$Y$183,0),0)</f>
        <v>1</v>
      </c>
    </row>
    <row r="158" spans="1:26" ht="18.75" customHeight="1" x14ac:dyDescent="0.2">
      <c r="A158" s="80">
        <v>224</v>
      </c>
      <c r="B158" s="81" t="s">
        <v>163</v>
      </c>
      <c r="C158" s="83" t="s">
        <v>161</v>
      </c>
      <c r="D158" s="8" t="s">
        <v>18</v>
      </c>
      <c r="E158" s="9">
        <v>8.4</v>
      </c>
      <c r="F158" s="9">
        <v>8.5</v>
      </c>
      <c r="G158" s="9">
        <v>8.5</v>
      </c>
      <c r="H158" s="9">
        <v>8.4</v>
      </c>
      <c r="I158" s="10">
        <f t="shared" si="106"/>
        <v>4</v>
      </c>
      <c r="J158" s="10">
        <f t="shared" si="107"/>
        <v>16.899999999999999</v>
      </c>
      <c r="K158" s="10">
        <f t="shared" si="108"/>
        <v>8.4499999999999993</v>
      </c>
      <c r="L158" s="11">
        <f t="shared" si="109"/>
        <v>8.4499999999999993</v>
      </c>
      <c r="M158" s="12">
        <f t="shared" si="110"/>
        <v>8.4499999999999993</v>
      </c>
      <c r="N158" s="13">
        <v>8.9</v>
      </c>
      <c r="O158" s="13">
        <v>8.4</v>
      </c>
      <c r="P158" s="13">
        <v>8.5</v>
      </c>
      <c r="Q158" s="13">
        <v>8.9</v>
      </c>
      <c r="R158" s="14">
        <f t="shared" si="111"/>
        <v>4</v>
      </c>
      <c r="S158" s="14">
        <f t="shared" si="112"/>
        <v>17.400000000000002</v>
      </c>
      <c r="T158" s="14">
        <f t="shared" si="113"/>
        <v>8.7000000000000011</v>
      </c>
      <c r="U158" s="14">
        <f t="shared" si="114"/>
        <v>8.6750000000000007</v>
      </c>
      <c r="V158" s="15">
        <f t="shared" si="115"/>
        <v>8.7000000000000011</v>
      </c>
      <c r="W158" s="16">
        <v>9.9700000000000006</v>
      </c>
      <c r="X158" s="16"/>
      <c r="Y158" s="17">
        <f t="shared" si="116"/>
        <v>27.119999999999997</v>
      </c>
      <c r="Z158" s="82">
        <f t="shared" si="117"/>
        <v>2</v>
      </c>
    </row>
    <row r="159" spans="1:26" ht="18.75" customHeight="1" x14ac:dyDescent="0.2">
      <c r="A159" s="39">
        <v>223</v>
      </c>
      <c r="B159" s="32" t="s">
        <v>311</v>
      </c>
      <c r="C159" s="33" t="s">
        <v>76</v>
      </c>
      <c r="D159" s="8" t="s">
        <v>18</v>
      </c>
      <c r="E159" s="9">
        <v>8.1</v>
      </c>
      <c r="F159" s="9">
        <v>8</v>
      </c>
      <c r="G159" s="9">
        <v>8.1999999999999993</v>
      </c>
      <c r="H159" s="9">
        <v>7.6</v>
      </c>
      <c r="I159" s="10">
        <f t="shared" si="106"/>
        <v>4</v>
      </c>
      <c r="J159" s="10">
        <f t="shared" si="107"/>
        <v>16.100000000000001</v>
      </c>
      <c r="K159" s="10">
        <f t="shared" si="108"/>
        <v>8.0500000000000007</v>
      </c>
      <c r="L159" s="11">
        <f t="shared" si="109"/>
        <v>7.9749999999999996</v>
      </c>
      <c r="M159" s="12">
        <f t="shared" si="110"/>
        <v>8.0500000000000007</v>
      </c>
      <c r="N159" s="13">
        <v>8.4</v>
      </c>
      <c r="O159" s="13">
        <v>8.1999999999999993</v>
      </c>
      <c r="P159" s="13">
        <v>8.4</v>
      </c>
      <c r="Q159" s="13">
        <v>8.1</v>
      </c>
      <c r="R159" s="14">
        <f t="shared" si="111"/>
        <v>4</v>
      </c>
      <c r="S159" s="14">
        <f t="shared" si="112"/>
        <v>16.600000000000001</v>
      </c>
      <c r="T159" s="14">
        <f t="shared" si="113"/>
        <v>8.3000000000000007</v>
      </c>
      <c r="U159" s="14">
        <f t="shared" si="114"/>
        <v>8.2750000000000004</v>
      </c>
      <c r="V159" s="15">
        <f t="shared" si="115"/>
        <v>8.3000000000000007</v>
      </c>
      <c r="W159" s="16">
        <v>10</v>
      </c>
      <c r="X159" s="16">
        <v>0.3</v>
      </c>
      <c r="Y159" s="17">
        <f t="shared" si="116"/>
        <v>26.05</v>
      </c>
      <c r="Z159" s="31">
        <f t="shared" si="117"/>
        <v>3</v>
      </c>
    </row>
    <row r="160" spans="1:26" ht="18.75" customHeight="1" x14ac:dyDescent="0.2">
      <c r="A160" s="39">
        <v>231</v>
      </c>
      <c r="B160" s="32" t="s">
        <v>312</v>
      </c>
      <c r="C160" s="33" t="s">
        <v>76</v>
      </c>
      <c r="D160" s="8" t="s">
        <v>18</v>
      </c>
      <c r="E160" s="9">
        <v>7.7</v>
      </c>
      <c r="F160" s="9">
        <v>7.7</v>
      </c>
      <c r="G160" s="9">
        <v>8.1999999999999993</v>
      </c>
      <c r="H160" s="9">
        <v>7.3</v>
      </c>
      <c r="I160" s="10">
        <f t="shared" si="106"/>
        <v>4</v>
      </c>
      <c r="J160" s="10">
        <f t="shared" si="107"/>
        <v>15.400000000000002</v>
      </c>
      <c r="K160" s="10">
        <f t="shared" si="108"/>
        <v>7.7000000000000011</v>
      </c>
      <c r="L160" s="11">
        <f t="shared" si="109"/>
        <v>7.7250000000000005</v>
      </c>
      <c r="M160" s="12">
        <f t="shared" si="110"/>
        <v>7.7000000000000011</v>
      </c>
      <c r="N160" s="13">
        <v>8.1999999999999993</v>
      </c>
      <c r="O160" s="13">
        <v>8.3000000000000007</v>
      </c>
      <c r="P160" s="13">
        <v>8.4</v>
      </c>
      <c r="Q160" s="13">
        <v>8.5</v>
      </c>
      <c r="R160" s="14">
        <f t="shared" si="111"/>
        <v>4</v>
      </c>
      <c r="S160" s="14">
        <f t="shared" si="112"/>
        <v>16.7</v>
      </c>
      <c r="T160" s="14">
        <f t="shared" si="113"/>
        <v>8.35</v>
      </c>
      <c r="U160" s="14">
        <f t="shared" si="114"/>
        <v>8.35</v>
      </c>
      <c r="V160" s="15">
        <f t="shared" si="115"/>
        <v>8.35</v>
      </c>
      <c r="W160" s="16">
        <v>9.9700000000000006</v>
      </c>
      <c r="X160" s="16"/>
      <c r="Y160" s="17">
        <f t="shared" si="116"/>
        <v>26.020000000000003</v>
      </c>
      <c r="Z160" s="31">
        <f t="shared" si="117"/>
        <v>4</v>
      </c>
    </row>
    <row r="161" spans="1:26" ht="18.75" customHeight="1" x14ac:dyDescent="0.2">
      <c r="A161" s="39">
        <v>215</v>
      </c>
      <c r="B161" s="32" t="s">
        <v>164</v>
      </c>
      <c r="C161" s="33" t="s">
        <v>161</v>
      </c>
      <c r="D161" s="8" t="s">
        <v>18</v>
      </c>
      <c r="E161" s="9">
        <v>7.2</v>
      </c>
      <c r="F161" s="9">
        <v>7.9</v>
      </c>
      <c r="G161" s="9">
        <v>7.8</v>
      </c>
      <c r="H161" s="9">
        <v>7.8</v>
      </c>
      <c r="I161" s="10">
        <f t="shared" si="106"/>
        <v>4</v>
      </c>
      <c r="J161" s="10">
        <f t="shared" si="107"/>
        <v>15.600000000000001</v>
      </c>
      <c r="K161" s="10">
        <f t="shared" si="108"/>
        <v>7.8000000000000007</v>
      </c>
      <c r="L161" s="11">
        <f t="shared" si="109"/>
        <v>7.6750000000000007</v>
      </c>
      <c r="M161" s="12">
        <f t="shared" si="110"/>
        <v>7.8000000000000007</v>
      </c>
      <c r="N161" s="13">
        <v>8.4</v>
      </c>
      <c r="O161" s="13">
        <v>8.4</v>
      </c>
      <c r="P161" s="13">
        <v>8.1</v>
      </c>
      <c r="Q161" s="13">
        <v>8.5</v>
      </c>
      <c r="R161" s="14">
        <f t="shared" si="111"/>
        <v>4</v>
      </c>
      <c r="S161" s="14">
        <f t="shared" si="112"/>
        <v>16.799999999999997</v>
      </c>
      <c r="T161" s="14">
        <f t="shared" si="113"/>
        <v>8.3999999999999986</v>
      </c>
      <c r="U161" s="14">
        <f t="shared" si="114"/>
        <v>8.35</v>
      </c>
      <c r="V161" s="15">
        <f t="shared" si="115"/>
        <v>8.3999999999999986</v>
      </c>
      <c r="W161" s="16">
        <v>9.7899999999999991</v>
      </c>
      <c r="X161" s="16">
        <v>0.3</v>
      </c>
      <c r="Y161" s="17">
        <f t="shared" si="116"/>
        <v>25.689999999999998</v>
      </c>
      <c r="Z161" s="31">
        <f t="shared" si="117"/>
        <v>5</v>
      </c>
    </row>
    <row r="162" spans="1:26" ht="18.75" customHeight="1" x14ac:dyDescent="0.2">
      <c r="A162" s="39">
        <v>222</v>
      </c>
      <c r="B162" s="32" t="s">
        <v>83</v>
      </c>
      <c r="C162" s="33" t="s">
        <v>77</v>
      </c>
      <c r="D162" s="8" t="s">
        <v>18</v>
      </c>
      <c r="E162" s="9">
        <v>7.8</v>
      </c>
      <c r="F162" s="9">
        <v>7.2</v>
      </c>
      <c r="G162" s="9">
        <v>7.3</v>
      </c>
      <c r="H162" s="9">
        <v>7.7</v>
      </c>
      <c r="I162" s="10">
        <f t="shared" si="106"/>
        <v>4</v>
      </c>
      <c r="J162" s="10">
        <f t="shared" si="107"/>
        <v>15</v>
      </c>
      <c r="K162" s="10">
        <f t="shared" si="108"/>
        <v>7.5</v>
      </c>
      <c r="L162" s="11">
        <f t="shared" si="109"/>
        <v>7.5</v>
      </c>
      <c r="M162" s="12">
        <f t="shared" si="110"/>
        <v>7.5</v>
      </c>
      <c r="N162" s="13">
        <v>8.6</v>
      </c>
      <c r="O162" s="13">
        <v>8.5</v>
      </c>
      <c r="P162" s="13">
        <v>8.8000000000000007</v>
      </c>
      <c r="Q162" s="13">
        <v>8.6</v>
      </c>
      <c r="R162" s="14">
        <f t="shared" si="111"/>
        <v>4</v>
      </c>
      <c r="S162" s="14">
        <f t="shared" si="112"/>
        <v>17.2</v>
      </c>
      <c r="T162" s="14">
        <f t="shared" si="113"/>
        <v>8.6</v>
      </c>
      <c r="U162" s="14">
        <f t="shared" si="114"/>
        <v>8.625</v>
      </c>
      <c r="V162" s="15">
        <f t="shared" si="115"/>
        <v>8.6</v>
      </c>
      <c r="W162" s="16">
        <v>9.82</v>
      </c>
      <c r="X162" s="16">
        <v>0.3</v>
      </c>
      <c r="Y162" s="17">
        <f t="shared" si="116"/>
        <v>25.62</v>
      </c>
      <c r="Z162" s="31">
        <f t="shared" si="117"/>
        <v>6</v>
      </c>
    </row>
    <row r="163" spans="1:26" ht="18.75" customHeight="1" x14ac:dyDescent="0.2">
      <c r="A163" s="39">
        <v>218</v>
      </c>
      <c r="B163" s="32" t="s">
        <v>182</v>
      </c>
      <c r="C163" s="33" t="s">
        <v>172</v>
      </c>
      <c r="D163" s="8" t="s">
        <v>18</v>
      </c>
      <c r="E163" s="9">
        <v>7.5</v>
      </c>
      <c r="F163" s="9">
        <v>7.1</v>
      </c>
      <c r="G163" s="9">
        <v>7.3</v>
      </c>
      <c r="H163" s="9">
        <v>7.7</v>
      </c>
      <c r="I163" s="10">
        <f t="shared" si="106"/>
        <v>4</v>
      </c>
      <c r="J163" s="10">
        <f t="shared" si="107"/>
        <v>14.799999999999997</v>
      </c>
      <c r="K163" s="10">
        <f t="shared" si="108"/>
        <v>7.3999999999999986</v>
      </c>
      <c r="L163" s="11">
        <f t="shared" si="109"/>
        <v>7.3999999999999995</v>
      </c>
      <c r="M163" s="12">
        <f t="shared" si="110"/>
        <v>7.3999999999999986</v>
      </c>
      <c r="N163" s="13">
        <v>8.3000000000000007</v>
      </c>
      <c r="O163" s="13">
        <v>8.3000000000000007</v>
      </c>
      <c r="P163" s="13">
        <v>8.3000000000000007</v>
      </c>
      <c r="Q163" s="13">
        <v>8.3000000000000007</v>
      </c>
      <c r="R163" s="14">
        <f t="shared" si="111"/>
        <v>4</v>
      </c>
      <c r="S163" s="14">
        <f t="shared" si="112"/>
        <v>16.600000000000001</v>
      </c>
      <c r="T163" s="14">
        <f t="shared" si="113"/>
        <v>8.3000000000000007</v>
      </c>
      <c r="U163" s="14">
        <f t="shared" si="114"/>
        <v>8.3000000000000007</v>
      </c>
      <c r="V163" s="15">
        <f t="shared" si="115"/>
        <v>8.3000000000000007</v>
      </c>
      <c r="W163" s="16">
        <v>9.8800000000000008</v>
      </c>
      <c r="X163" s="16"/>
      <c r="Y163" s="17">
        <f t="shared" si="116"/>
        <v>25.58</v>
      </c>
      <c r="Z163" s="31">
        <f t="shared" si="117"/>
        <v>7</v>
      </c>
    </row>
    <row r="164" spans="1:26" ht="18.75" customHeight="1" x14ac:dyDescent="0.2">
      <c r="A164" s="39">
        <v>212</v>
      </c>
      <c r="B164" s="32" t="s">
        <v>107</v>
      </c>
      <c r="C164" s="33" t="s">
        <v>95</v>
      </c>
      <c r="D164" s="8" t="s">
        <v>18</v>
      </c>
      <c r="E164" s="9">
        <v>7.9</v>
      </c>
      <c r="F164" s="9">
        <v>7.4</v>
      </c>
      <c r="G164" s="9">
        <v>7.8</v>
      </c>
      <c r="H164" s="9">
        <v>7.5</v>
      </c>
      <c r="I164" s="10">
        <f t="shared" si="106"/>
        <v>4</v>
      </c>
      <c r="J164" s="10">
        <f t="shared" si="107"/>
        <v>15.3</v>
      </c>
      <c r="K164" s="10">
        <f t="shared" si="108"/>
        <v>7.65</v>
      </c>
      <c r="L164" s="11">
        <f t="shared" si="109"/>
        <v>7.65</v>
      </c>
      <c r="M164" s="12">
        <f t="shared" si="110"/>
        <v>7.65</v>
      </c>
      <c r="N164" s="13">
        <v>8.4</v>
      </c>
      <c r="O164" s="13">
        <v>8</v>
      </c>
      <c r="P164" s="13">
        <v>8</v>
      </c>
      <c r="Q164" s="13">
        <v>8.4</v>
      </c>
      <c r="R164" s="14">
        <f t="shared" si="111"/>
        <v>4</v>
      </c>
      <c r="S164" s="14">
        <f t="shared" si="112"/>
        <v>16.399999999999999</v>
      </c>
      <c r="T164" s="14">
        <f t="shared" si="113"/>
        <v>8.1999999999999993</v>
      </c>
      <c r="U164" s="14">
        <f t="shared" si="114"/>
        <v>8.1999999999999993</v>
      </c>
      <c r="V164" s="15">
        <f t="shared" si="115"/>
        <v>8.1999999999999993</v>
      </c>
      <c r="W164" s="16">
        <v>9.9700000000000006</v>
      </c>
      <c r="X164" s="16">
        <v>0.3</v>
      </c>
      <c r="Y164" s="17">
        <f t="shared" si="116"/>
        <v>25.52</v>
      </c>
      <c r="Z164" s="31">
        <f t="shared" si="117"/>
        <v>8</v>
      </c>
    </row>
    <row r="165" spans="1:26" ht="18.75" customHeight="1" x14ac:dyDescent="0.2">
      <c r="A165" s="39">
        <v>220</v>
      </c>
      <c r="B165" s="32" t="s">
        <v>194</v>
      </c>
      <c r="C165" s="33" t="s">
        <v>190</v>
      </c>
      <c r="D165" s="8" t="s">
        <v>18</v>
      </c>
      <c r="E165" s="9">
        <v>7.5</v>
      </c>
      <c r="F165" s="9">
        <v>6.6</v>
      </c>
      <c r="G165" s="9">
        <v>7.4</v>
      </c>
      <c r="H165" s="9">
        <v>7.2</v>
      </c>
      <c r="I165" s="10">
        <f t="shared" si="106"/>
        <v>4</v>
      </c>
      <c r="J165" s="10">
        <f t="shared" si="107"/>
        <v>14.6</v>
      </c>
      <c r="K165" s="10">
        <f t="shared" si="108"/>
        <v>7.3</v>
      </c>
      <c r="L165" s="11">
        <f t="shared" si="109"/>
        <v>7.1749999999999998</v>
      </c>
      <c r="M165" s="12">
        <f t="shared" si="110"/>
        <v>7.3</v>
      </c>
      <c r="N165" s="13">
        <v>8</v>
      </c>
      <c r="O165" s="13">
        <v>8.1999999999999993</v>
      </c>
      <c r="P165" s="13">
        <v>8.1999999999999993</v>
      </c>
      <c r="Q165" s="13">
        <v>8.3000000000000007</v>
      </c>
      <c r="R165" s="14">
        <f t="shared" si="111"/>
        <v>4</v>
      </c>
      <c r="S165" s="14">
        <f t="shared" si="112"/>
        <v>16.400000000000002</v>
      </c>
      <c r="T165" s="14">
        <f t="shared" si="113"/>
        <v>8.2000000000000011</v>
      </c>
      <c r="U165" s="14">
        <f t="shared" si="114"/>
        <v>8.1750000000000007</v>
      </c>
      <c r="V165" s="15">
        <f t="shared" si="115"/>
        <v>8.2000000000000011</v>
      </c>
      <c r="W165" s="16">
        <v>10</v>
      </c>
      <c r="X165" s="16"/>
      <c r="Y165" s="17">
        <f t="shared" si="116"/>
        <v>25.5</v>
      </c>
      <c r="Z165" s="31">
        <f t="shared" si="117"/>
        <v>9</v>
      </c>
    </row>
    <row r="166" spans="1:26" ht="18.75" customHeight="1" x14ac:dyDescent="0.2">
      <c r="A166" s="39">
        <v>225</v>
      </c>
      <c r="B166" s="32" t="s">
        <v>141</v>
      </c>
      <c r="C166" s="33" t="s">
        <v>137</v>
      </c>
      <c r="D166" s="8" t="s">
        <v>18</v>
      </c>
      <c r="E166" s="9">
        <v>7.3</v>
      </c>
      <c r="F166" s="9">
        <v>7.7</v>
      </c>
      <c r="G166" s="9">
        <v>7.3</v>
      </c>
      <c r="H166" s="9">
        <v>8.1</v>
      </c>
      <c r="I166" s="10">
        <f t="shared" si="106"/>
        <v>4</v>
      </c>
      <c r="J166" s="10">
        <f t="shared" si="107"/>
        <v>15</v>
      </c>
      <c r="K166" s="10">
        <f t="shared" si="108"/>
        <v>7.5</v>
      </c>
      <c r="L166" s="11">
        <f t="shared" si="109"/>
        <v>7.6</v>
      </c>
      <c r="M166" s="12">
        <f t="shared" si="110"/>
        <v>7.5</v>
      </c>
      <c r="N166" s="13">
        <v>8.3000000000000007</v>
      </c>
      <c r="O166" s="13">
        <v>8.1</v>
      </c>
      <c r="P166" s="13">
        <v>8.1</v>
      </c>
      <c r="Q166" s="13">
        <v>8.4</v>
      </c>
      <c r="R166" s="14">
        <f t="shared" si="111"/>
        <v>4</v>
      </c>
      <c r="S166" s="14">
        <f t="shared" si="112"/>
        <v>16.399999999999999</v>
      </c>
      <c r="T166" s="14">
        <f t="shared" si="113"/>
        <v>8.1999999999999993</v>
      </c>
      <c r="U166" s="14">
        <f t="shared" si="114"/>
        <v>8.2249999999999996</v>
      </c>
      <c r="V166" s="15">
        <f t="shared" si="115"/>
        <v>8.1999999999999993</v>
      </c>
      <c r="W166" s="16">
        <v>10</v>
      </c>
      <c r="X166" s="16">
        <v>0.3</v>
      </c>
      <c r="Y166" s="17">
        <f t="shared" si="116"/>
        <v>25.4</v>
      </c>
      <c r="Z166" s="31">
        <f t="shared" si="117"/>
        <v>10</v>
      </c>
    </row>
    <row r="167" spans="1:26" ht="18.75" customHeight="1" x14ac:dyDescent="0.2">
      <c r="A167" s="39">
        <v>213</v>
      </c>
      <c r="B167" s="32" t="s">
        <v>266</v>
      </c>
      <c r="C167" s="33" t="s">
        <v>260</v>
      </c>
      <c r="D167" s="8" t="s">
        <v>18</v>
      </c>
      <c r="E167" s="9">
        <v>7</v>
      </c>
      <c r="F167" s="9">
        <v>7</v>
      </c>
      <c r="G167" s="9">
        <v>7</v>
      </c>
      <c r="H167" s="9">
        <v>7</v>
      </c>
      <c r="I167" s="10">
        <f t="shared" si="106"/>
        <v>4</v>
      </c>
      <c r="J167" s="10">
        <f t="shared" si="107"/>
        <v>14</v>
      </c>
      <c r="K167" s="10">
        <f t="shared" si="108"/>
        <v>7</v>
      </c>
      <c r="L167" s="11">
        <f t="shared" si="109"/>
        <v>7</v>
      </c>
      <c r="M167" s="12">
        <f t="shared" si="110"/>
        <v>7</v>
      </c>
      <c r="N167" s="13">
        <v>8.6</v>
      </c>
      <c r="O167" s="13">
        <v>8.4</v>
      </c>
      <c r="P167" s="13">
        <v>8.5</v>
      </c>
      <c r="Q167" s="13">
        <v>8.6999999999999993</v>
      </c>
      <c r="R167" s="14">
        <f t="shared" si="111"/>
        <v>4</v>
      </c>
      <c r="S167" s="14">
        <f t="shared" si="112"/>
        <v>17.100000000000001</v>
      </c>
      <c r="T167" s="14">
        <f t="shared" si="113"/>
        <v>8.5500000000000007</v>
      </c>
      <c r="U167" s="14">
        <f t="shared" si="114"/>
        <v>8.5500000000000007</v>
      </c>
      <c r="V167" s="15">
        <f t="shared" si="115"/>
        <v>8.5500000000000007</v>
      </c>
      <c r="W167" s="16">
        <v>9.82</v>
      </c>
      <c r="X167" s="16"/>
      <c r="Y167" s="17">
        <f t="shared" si="116"/>
        <v>25.37</v>
      </c>
      <c r="Z167" s="31">
        <f t="shared" si="117"/>
        <v>11</v>
      </c>
    </row>
    <row r="168" spans="1:26" ht="18.75" customHeight="1" x14ac:dyDescent="0.2">
      <c r="A168" s="80">
        <v>230</v>
      </c>
      <c r="B168" s="81" t="s">
        <v>90</v>
      </c>
      <c r="C168" s="83" t="s">
        <v>86</v>
      </c>
      <c r="D168" s="8" t="s">
        <v>18</v>
      </c>
      <c r="E168" s="9">
        <v>7.3</v>
      </c>
      <c r="F168" s="9">
        <v>7.4</v>
      </c>
      <c r="G168" s="9">
        <v>7.5</v>
      </c>
      <c r="H168" s="9">
        <v>7.8</v>
      </c>
      <c r="I168" s="10">
        <f t="shared" si="106"/>
        <v>4</v>
      </c>
      <c r="J168" s="10">
        <f t="shared" si="107"/>
        <v>14.9</v>
      </c>
      <c r="K168" s="10">
        <f t="shared" si="108"/>
        <v>7.45</v>
      </c>
      <c r="L168" s="11">
        <f t="shared" si="109"/>
        <v>7.5</v>
      </c>
      <c r="M168" s="12">
        <f t="shared" si="110"/>
        <v>7.45</v>
      </c>
      <c r="N168" s="13">
        <v>8</v>
      </c>
      <c r="O168" s="13">
        <v>7.7</v>
      </c>
      <c r="P168" s="13">
        <v>8</v>
      </c>
      <c r="Q168" s="13">
        <v>7.9</v>
      </c>
      <c r="R168" s="14">
        <f t="shared" si="111"/>
        <v>4</v>
      </c>
      <c r="S168" s="14">
        <f t="shared" si="112"/>
        <v>15.900000000000002</v>
      </c>
      <c r="T168" s="14">
        <f t="shared" si="113"/>
        <v>7.9500000000000011</v>
      </c>
      <c r="U168" s="14">
        <f t="shared" si="114"/>
        <v>7.9</v>
      </c>
      <c r="V168" s="15">
        <f t="shared" si="115"/>
        <v>7.9500000000000011</v>
      </c>
      <c r="W168" s="16">
        <v>9.85</v>
      </c>
      <c r="X168" s="16"/>
      <c r="Y168" s="17">
        <f t="shared" si="116"/>
        <v>25.25</v>
      </c>
      <c r="Z168" s="82">
        <f t="shared" si="117"/>
        <v>12</v>
      </c>
    </row>
    <row r="169" spans="1:26" ht="18.75" customHeight="1" x14ac:dyDescent="0.2">
      <c r="A169" s="39">
        <v>233</v>
      </c>
      <c r="B169" s="32" t="s">
        <v>313</v>
      </c>
      <c r="C169" s="33" t="s">
        <v>76</v>
      </c>
      <c r="D169" s="8" t="s">
        <v>18</v>
      </c>
      <c r="E169" s="9">
        <v>7.7</v>
      </c>
      <c r="F169" s="9">
        <v>7.1</v>
      </c>
      <c r="G169" s="9">
        <v>7.6</v>
      </c>
      <c r="H169" s="9">
        <v>7.4</v>
      </c>
      <c r="I169" s="10">
        <f t="shared" si="106"/>
        <v>4</v>
      </c>
      <c r="J169" s="10">
        <f t="shared" si="107"/>
        <v>14.999999999999996</v>
      </c>
      <c r="K169" s="10">
        <f t="shared" si="108"/>
        <v>7.4999999999999982</v>
      </c>
      <c r="L169" s="11">
        <f t="shared" si="109"/>
        <v>7.4499999999999993</v>
      </c>
      <c r="M169" s="12">
        <f t="shared" si="110"/>
        <v>7.4999999999999982</v>
      </c>
      <c r="N169" s="13">
        <v>8</v>
      </c>
      <c r="O169" s="13">
        <v>8</v>
      </c>
      <c r="P169" s="13">
        <v>8.1</v>
      </c>
      <c r="Q169" s="13">
        <v>8.4</v>
      </c>
      <c r="R169" s="14">
        <f t="shared" si="111"/>
        <v>4</v>
      </c>
      <c r="S169" s="14">
        <f t="shared" si="112"/>
        <v>16.100000000000001</v>
      </c>
      <c r="T169" s="14">
        <f t="shared" si="113"/>
        <v>8.0500000000000007</v>
      </c>
      <c r="U169" s="14">
        <f t="shared" si="114"/>
        <v>8.125</v>
      </c>
      <c r="V169" s="15">
        <f t="shared" si="115"/>
        <v>8.0500000000000007</v>
      </c>
      <c r="W169" s="16">
        <v>10</v>
      </c>
      <c r="X169" s="16">
        <v>0.3</v>
      </c>
      <c r="Y169" s="17">
        <f t="shared" si="116"/>
        <v>25.249999999999996</v>
      </c>
      <c r="Z169" s="31">
        <f t="shared" si="117"/>
        <v>13</v>
      </c>
    </row>
    <row r="170" spans="1:26" ht="18.75" customHeight="1" x14ac:dyDescent="0.2">
      <c r="A170" s="39">
        <v>236</v>
      </c>
      <c r="B170" s="32" t="s">
        <v>49</v>
      </c>
      <c r="C170" s="33" t="s">
        <v>50</v>
      </c>
      <c r="D170" s="8" t="s">
        <v>18</v>
      </c>
      <c r="E170" s="9">
        <v>7.2</v>
      </c>
      <c r="F170" s="9">
        <v>7.3</v>
      </c>
      <c r="G170" s="9">
        <v>7.4</v>
      </c>
      <c r="H170" s="9">
        <v>7.7</v>
      </c>
      <c r="I170" s="10">
        <f t="shared" si="106"/>
        <v>4</v>
      </c>
      <c r="J170" s="10">
        <f t="shared" si="107"/>
        <v>14.699999999999998</v>
      </c>
      <c r="K170" s="10">
        <f t="shared" si="108"/>
        <v>7.3499999999999988</v>
      </c>
      <c r="L170" s="11">
        <f t="shared" si="109"/>
        <v>7.3999999999999995</v>
      </c>
      <c r="M170" s="12">
        <f t="shared" si="110"/>
        <v>7.3499999999999988</v>
      </c>
      <c r="N170" s="13">
        <v>8</v>
      </c>
      <c r="O170" s="13">
        <v>8.1999999999999993</v>
      </c>
      <c r="P170" s="13">
        <v>7.7</v>
      </c>
      <c r="Q170" s="13">
        <v>7.9</v>
      </c>
      <c r="R170" s="14">
        <f t="shared" si="111"/>
        <v>4</v>
      </c>
      <c r="S170" s="14">
        <f t="shared" si="112"/>
        <v>15.899999999999999</v>
      </c>
      <c r="T170" s="14">
        <f t="shared" si="113"/>
        <v>7.9499999999999993</v>
      </c>
      <c r="U170" s="14">
        <f t="shared" si="114"/>
        <v>7.9499999999999993</v>
      </c>
      <c r="V170" s="15">
        <f t="shared" si="115"/>
        <v>7.9499999999999993</v>
      </c>
      <c r="W170" s="16">
        <v>9.85</v>
      </c>
      <c r="X170" s="16"/>
      <c r="Y170" s="17">
        <f t="shared" si="116"/>
        <v>25.15</v>
      </c>
      <c r="Z170" s="31">
        <f t="shared" si="117"/>
        <v>14</v>
      </c>
    </row>
    <row r="171" spans="1:26" ht="18.75" customHeight="1" x14ac:dyDescent="0.2">
      <c r="A171" s="39">
        <v>234</v>
      </c>
      <c r="B171" s="32" t="s">
        <v>142</v>
      </c>
      <c r="C171" s="33" t="s">
        <v>137</v>
      </c>
      <c r="D171" s="8" t="s">
        <v>18</v>
      </c>
      <c r="E171" s="9">
        <v>7.4</v>
      </c>
      <c r="F171" s="9">
        <v>7.5</v>
      </c>
      <c r="G171" s="9">
        <v>7.2</v>
      </c>
      <c r="H171" s="9">
        <v>7.6</v>
      </c>
      <c r="I171" s="10">
        <f t="shared" si="106"/>
        <v>4</v>
      </c>
      <c r="J171" s="10">
        <f t="shared" si="107"/>
        <v>14.900000000000002</v>
      </c>
      <c r="K171" s="10">
        <f t="shared" si="108"/>
        <v>7.4500000000000011</v>
      </c>
      <c r="L171" s="11">
        <f t="shared" si="109"/>
        <v>7.4250000000000007</v>
      </c>
      <c r="M171" s="12">
        <f t="shared" si="110"/>
        <v>7.4500000000000011</v>
      </c>
      <c r="N171" s="13">
        <v>8</v>
      </c>
      <c r="O171" s="13">
        <v>8.1</v>
      </c>
      <c r="P171" s="13">
        <v>7.8</v>
      </c>
      <c r="Q171" s="13">
        <v>7.6</v>
      </c>
      <c r="R171" s="14">
        <f t="shared" si="111"/>
        <v>4</v>
      </c>
      <c r="S171" s="14">
        <f t="shared" si="112"/>
        <v>15.8</v>
      </c>
      <c r="T171" s="14">
        <f t="shared" si="113"/>
        <v>7.9</v>
      </c>
      <c r="U171" s="14">
        <f t="shared" si="114"/>
        <v>7.875</v>
      </c>
      <c r="V171" s="15">
        <f t="shared" si="115"/>
        <v>7.9</v>
      </c>
      <c r="W171" s="16">
        <v>9.91</v>
      </c>
      <c r="X171" s="16">
        <v>0.3</v>
      </c>
      <c r="Y171" s="17">
        <f t="shared" si="116"/>
        <v>24.96</v>
      </c>
      <c r="Z171" s="31">
        <f t="shared" si="117"/>
        <v>15</v>
      </c>
    </row>
    <row r="172" spans="1:26" ht="18.75" customHeight="1" x14ac:dyDescent="0.2">
      <c r="A172" s="39">
        <v>228</v>
      </c>
      <c r="B172" s="32" t="s">
        <v>122</v>
      </c>
      <c r="C172" s="33" t="s">
        <v>118</v>
      </c>
      <c r="D172" s="8" t="s">
        <v>18</v>
      </c>
      <c r="E172" s="9">
        <v>6.5</v>
      </c>
      <c r="F172" s="9">
        <v>6.5</v>
      </c>
      <c r="G172" s="9">
        <v>6.5</v>
      </c>
      <c r="H172" s="9">
        <v>6.4</v>
      </c>
      <c r="I172" s="10">
        <f t="shared" si="106"/>
        <v>4</v>
      </c>
      <c r="J172" s="10">
        <f t="shared" si="107"/>
        <v>12.999999999999998</v>
      </c>
      <c r="K172" s="10">
        <f t="shared" si="108"/>
        <v>6.4999999999999991</v>
      </c>
      <c r="L172" s="11">
        <f t="shared" si="109"/>
        <v>6.4749999999999996</v>
      </c>
      <c r="M172" s="12">
        <f t="shared" si="110"/>
        <v>6.4999999999999991</v>
      </c>
      <c r="N172" s="13">
        <v>8.5</v>
      </c>
      <c r="O172" s="13">
        <v>8.4</v>
      </c>
      <c r="P172" s="13">
        <v>8.5</v>
      </c>
      <c r="Q172" s="13">
        <v>8.5</v>
      </c>
      <c r="R172" s="14">
        <f t="shared" si="111"/>
        <v>4</v>
      </c>
      <c r="S172" s="14">
        <f t="shared" si="112"/>
        <v>17</v>
      </c>
      <c r="T172" s="14">
        <f t="shared" si="113"/>
        <v>8.5</v>
      </c>
      <c r="U172" s="14">
        <f t="shared" si="114"/>
        <v>8.4749999999999996</v>
      </c>
      <c r="V172" s="15">
        <f t="shared" si="115"/>
        <v>8.5</v>
      </c>
      <c r="W172" s="16">
        <v>9.8800000000000008</v>
      </c>
      <c r="X172" s="16"/>
      <c r="Y172" s="17">
        <f t="shared" si="116"/>
        <v>24.880000000000003</v>
      </c>
      <c r="Z172" s="31">
        <f t="shared" si="117"/>
        <v>16</v>
      </c>
    </row>
    <row r="173" spans="1:26" ht="18.75" customHeight="1" x14ac:dyDescent="0.2">
      <c r="A173" s="80">
        <v>217</v>
      </c>
      <c r="B173" s="81" t="s">
        <v>106</v>
      </c>
      <c r="C173" s="83" t="s">
        <v>95</v>
      </c>
      <c r="D173" s="8" t="s">
        <v>18</v>
      </c>
      <c r="E173" s="9">
        <v>7.1</v>
      </c>
      <c r="F173" s="9">
        <v>6.7</v>
      </c>
      <c r="G173" s="9">
        <v>6.8</v>
      </c>
      <c r="H173" s="9">
        <v>6.9</v>
      </c>
      <c r="I173" s="10">
        <f t="shared" si="106"/>
        <v>4</v>
      </c>
      <c r="J173" s="10">
        <f t="shared" si="107"/>
        <v>13.7</v>
      </c>
      <c r="K173" s="10">
        <f t="shared" si="108"/>
        <v>6.85</v>
      </c>
      <c r="L173" s="11">
        <f t="shared" si="109"/>
        <v>6.875</v>
      </c>
      <c r="M173" s="12">
        <f t="shared" si="110"/>
        <v>6.85</v>
      </c>
      <c r="N173" s="13">
        <v>7.7</v>
      </c>
      <c r="O173" s="13">
        <v>8.1999999999999993</v>
      </c>
      <c r="P173" s="13">
        <v>8</v>
      </c>
      <c r="Q173" s="13">
        <v>7.9</v>
      </c>
      <c r="R173" s="14">
        <f t="shared" si="111"/>
        <v>4</v>
      </c>
      <c r="S173" s="14">
        <f t="shared" si="112"/>
        <v>15.899999999999999</v>
      </c>
      <c r="T173" s="14">
        <f t="shared" si="113"/>
        <v>7.9499999999999993</v>
      </c>
      <c r="U173" s="14">
        <f t="shared" si="114"/>
        <v>7.9499999999999993</v>
      </c>
      <c r="V173" s="15">
        <f t="shared" si="115"/>
        <v>7.9499999999999993</v>
      </c>
      <c r="W173" s="16">
        <v>9.91</v>
      </c>
      <c r="X173" s="16"/>
      <c r="Y173" s="17">
        <f t="shared" si="116"/>
        <v>24.71</v>
      </c>
      <c r="Z173" s="82">
        <f t="shared" si="117"/>
        <v>17</v>
      </c>
    </row>
    <row r="174" spans="1:26" ht="18.75" customHeight="1" x14ac:dyDescent="0.2">
      <c r="A174" s="39">
        <v>219</v>
      </c>
      <c r="B174" s="32" t="s">
        <v>280</v>
      </c>
      <c r="C174" s="33" t="s">
        <v>271</v>
      </c>
      <c r="D174" s="8" t="s">
        <v>18</v>
      </c>
      <c r="E174" s="9">
        <v>7.2</v>
      </c>
      <c r="F174" s="9">
        <v>7.3</v>
      </c>
      <c r="G174" s="9">
        <v>6.3</v>
      </c>
      <c r="H174" s="9">
        <v>7.4</v>
      </c>
      <c r="I174" s="10">
        <f t="shared" si="106"/>
        <v>4</v>
      </c>
      <c r="J174" s="10">
        <f t="shared" si="107"/>
        <v>14.500000000000004</v>
      </c>
      <c r="K174" s="10">
        <f t="shared" si="108"/>
        <v>7.2500000000000018</v>
      </c>
      <c r="L174" s="11">
        <f t="shared" si="109"/>
        <v>7.0500000000000007</v>
      </c>
      <c r="M174" s="12">
        <f t="shared" si="110"/>
        <v>7.2500000000000018</v>
      </c>
      <c r="N174" s="13">
        <v>8.6</v>
      </c>
      <c r="O174" s="13">
        <v>8.5</v>
      </c>
      <c r="P174" s="13">
        <v>8.5</v>
      </c>
      <c r="Q174" s="13">
        <v>8.8000000000000007</v>
      </c>
      <c r="R174" s="14">
        <f t="shared" si="111"/>
        <v>4</v>
      </c>
      <c r="S174" s="14">
        <f t="shared" si="112"/>
        <v>17.100000000000005</v>
      </c>
      <c r="T174" s="14">
        <f t="shared" si="113"/>
        <v>8.5500000000000025</v>
      </c>
      <c r="U174" s="14">
        <f t="shared" si="114"/>
        <v>8.6000000000000014</v>
      </c>
      <c r="V174" s="15">
        <f t="shared" si="115"/>
        <v>8.5500000000000025</v>
      </c>
      <c r="W174" s="16">
        <v>9.76</v>
      </c>
      <c r="X174" s="16">
        <v>0.9</v>
      </c>
      <c r="Y174" s="17">
        <f t="shared" si="116"/>
        <v>24.660000000000004</v>
      </c>
      <c r="Z174" s="31">
        <f t="shared" si="117"/>
        <v>18</v>
      </c>
    </row>
    <row r="175" spans="1:26" ht="18.75" customHeight="1" x14ac:dyDescent="0.2">
      <c r="A175" s="39">
        <v>210</v>
      </c>
      <c r="B175" s="32" t="s">
        <v>236</v>
      </c>
      <c r="C175" s="33" t="s">
        <v>76</v>
      </c>
      <c r="D175" s="8" t="s">
        <v>18</v>
      </c>
      <c r="E175" s="9">
        <v>6.8</v>
      </c>
      <c r="F175" s="9">
        <v>6</v>
      </c>
      <c r="G175" s="9">
        <v>6.7</v>
      </c>
      <c r="H175" s="9">
        <v>7</v>
      </c>
      <c r="I175" s="10">
        <f t="shared" si="106"/>
        <v>4</v>
      </c>
      <c r="J175" s="10">
        <f t="shared" si="107"/>
        <v>13.5</v>
      </c>
      <c r="K175" s="10">
        <f t="shared" si="108"/>
        <v>6.75</v>
      </c>
      <c r="L175" s="11">
        <f t="shared" si="109"/>
        <v>6.625</v>
      </c>
      <c r="M175" s="12">
        <f t="shared" si="110"/>
        <v>6.75</v>
      </c>
      <c r="N175" s="13">
        <v>7.9</v>
      </c>
      <c r="O175" s="13">
        <v>7.5</v>
      </c>
      <c r="P175" s="13">
        <v>7.5</v>
      </c>
      <c r="Q175" s="13">
        <v>7.7</v>
      </c>
      <c r="R175" s="14">
        <f t="shared" si="111"/>
        <v>4</v>
      </c>
      <c r="S175" s="14">
        <f t="shared" si="112"/>
        <v>15.199999999999998</v>
      </c>
      <c r="T175" s="14">
        <f t="shared" si="113"/>
        <v>7.5999999999999988</v>
      </c>
      <c r="U175" s="14">
        <f t="shared" si="114"/>
        <v>7.6499999999999995</v>
      </c>
      <c r="V175" s="15">
        <f t="shared" si="115"/>
        <v>7.5999999999999988</v>
      </c>
      <c r="W175" s="16">
        <v>9.94</v>
      </c>
      <c r="X175" s="16">
        <v>0.3</v>
      </c>
      <c r="Y175" s="17">
        <f t="shared" si="116"/>
        <v>23.99</v>
      </c>
      <c r="Z175" s="31">
        <f t="shared" si="117"/>
        <v>19</v>
      </c>
    </row>
    <row r="176" spans="1:26" ht="18.75" customHeight="1" x14ac:dyDescent="0.2">
      <c r="A176" s="39">
        <v>227</v>
      </c>
      <c r="B176" s="32" t="s">
        <v>159</v>
      </c>
      <c r="C176" s="33" t="s">
        <v>156</v>
      </c>
      <c r="D176" s="8" t="s">
        <v>18</v>
      </c>
      <c r="E176" s="9">
        <v>6.6</v>
      </c>
      <c r="F176" s="9">
        <v>7</v>
      </c>
      <c r="G176" s="9">
        <v>6.7</v>
      </c>
      <c r="H176" s="9">
        <v>6.8</v>
      </c>
      <c r="I176" s="10">
        <f t="shared" si="106"/>
        <v>4</v>
      </c>
      <c r="J176" s="10">
        <f t="shared" si="107"/>
        <v>13.500000000000002</v>
      </c>
      <c r="K176" s="10">
        <f t="shared" si="108"/>
        <v>6.7500000000000009</v>
      </c>
      <c r="L176" s="11">
        <f t="shared" si="109"/>
        <v>6.7750000000000004</v>
      </c>
      <c r="M176" s="12">
        <f t="shared" si="110"/>
        <v>6.7500000000000009</v>
      </c>
      <c r="N176" s="13">
        <v>8.6</v>
      </c>
      <c r="O176" s="13">
        <v>8.3000000000000007</v>
      </c>
      <c r="P176" s="13">
        <v>8.1999999999999993</v>
      </c>
      <c r="Q176" s="13">
        <v>8.1999999999999993</v>
      </c>
      <c r="R176" s="14">
        <f t="shared" si="111"/>
        <v>4</v>
      </c>
      <c r="S176" s="14">
        <f t="shared" si="112"/>
        <v>16.5</v>
      </c>
      <c r="T176" s="14">
        <f t="shared" si="113"/>
        <v>8.25</v>
      </c>
      <c r="U176" s="14">
        <f t="shared" si="114"/>
        <v>8.3249999999999993</v>
      </c>
      <c r="V176" s="15">
        <f t="shared" si="115"/>
        <v>8.25</v>
      </c>
      <c r="W176" s="16">
        <v>9.8800000000000008</v>
      </c>
      <c r="X176" s="16">
        <v>0.9</v>
      </c>
      <c r="Y176" s="17">
        <f t="shared" si="116"/>
        <v>23.980000000000004</v>
      </c>
      <c r="Z176" s="31">
        <f t="shared" si="117"/>
        <v>20</v>
      </c>
    </row>
    <row r="177" spans="1:26" ht="18.75" customHeight="1" x14ac:dyDescent="0.2">
      <c r="A177" s="39">
        <v>235</v>
      </c>
      <c r="B177" s="32" t="s">
        <v>88</v>
      </c>
      <c r="C177" s="33" t="s">
        <v>86</v>
      </c>
      <c r="D177" s="8" t="s">
        <v>18</v>
      </c>
      <c r="E177" s="9">
        <v>7.7</v>
      </c>
      <c r="F177" s="9">
        <v>8</v>
      </c>
      <c r="G177" s="9">
        <v>7.8</v>
      </c>
      <c r="H177" s="9">
        <v>7.5</v>
      </c>
      <c r="I177" s="10">
        <f t="shared" si="106"/>
        <v>4</v>
      </c>
      <c r="J177" s="10">
        <f t="shared" si="107"/>
        <v>15.5</v>
      </c>
      <c r="K177" s="10">
        <f t="shared" si="108"/>
        <v>7.75</v>
      </c>
      <c r="L177" s="11">
        <f t="shared" si="109"/>
        <v>7.75</v>
      </c>
      <c r="M177" s="12">
        <f t="shared" si="110"/>
        <v>7.75</v>
      </c>
      <c r="N177" s="13">
        <v>8.3000000000000007</v>
      </c>
      <c r="O177" s="13">
        <v>8.4</v>
      </c>
      <c r="P177" s="13">
        <v>7.8</v>
      </c>
      <c r="Q177" s="13">
        <v>8</v>
      </c>
      <c r="R177" s="14">
        <f t="shared" si="111"/>
        <v>4</v>
      </c>
      <c r="S177" s="14">
        <f t="shared" si="112"/>
        <v>16.3</v>
      </c>
      <c r="T177" s="14">
        <f t="shared" si="113"/>
        <v>8.15</v>
      </c>
      <c r="U177" s="14">
        <f t="shared" si="114"/>
        <v>8.125</v>
      </c>
      <c r="V177" s="15">
        <f t="shared" si="115"/>
        <v>8.15</v>
      </c>
      <c r="W177" s="16">
        <v>9.73</v>
      </c>
      <c r="X177" s="16">
        <v>1.9</v>
      </c>
      <c r="Y177" s="17">
        <f t="shared" si="116"/>
        <v>23.730000000000004</v>
      </c>
      <c r="Z177" s="31">
        <f t="shared" si="117"/>
        <v>21</v>
      </c>
    </row>
    <row r="178" spans="1:26" ht="18.75" customHeight="1" x14ac:dyDescent="0.2">
      <c r="A178" s="39">
        <v>214</v>
      </c>
      <c r="B178" s="32" t="s">
        <v>314</v>
      </c>
      <c r="C178" s="33" t="s">
        <v>76</v>
      </c>
      <c r="D178" s="8" t="s">
        <v>18</v>
      </c>
      <c r="E178" s="9">
        <v>6.2</v>
      </c>
      <c r="F178" s="9">
        <v>6.1</v>
      </c>
      <c r="G178" s="9">
        <v>6.1</v>
      </c>
      <c r="H178" s="9">
        <v>6.3</v>
      </c>
      <c r="I178" s="10">
        <f t="shared" si="106"/>
        <v>4</v>
      </c>
      <c r="J178" s="10">
        <f t="shared" si="107"/>
        <v>12.3</v>
      </c>
      <c r="K178" s="10">
        <f t="shared" si="108"/>
        <v>6.15</v>
      </c>
      <c r="L178" s="11">
        <f t="shared" si="109"/>
        <v>6.1749999999999998</v>
      </c>
      <c r="M178" s="12">
        <f t="shared" si="110"/>
        <v>6.15</v>
      </c>
      <c r="N178" s="13">
        <v>7.8</v>
      </c>
      <c r="O178" s="13">
        <v>8.1</v>
      </c>
      <c r="P178" s="13">
        <v>7.8</v>
      </c>
      <c r="Q178" s="13">
        <v>7.6</v>
      </c>
      <c r="R178" s="14">
        <f t="shared" si="111"/>
        <v>4</v>
      </c>
      <c r="S178" s="14">
        <f t="shared" si="112"/>
        <v>15.599999999999998</v>
      </c>
      <c r="T178" s="14">
        <f t="shared" si="113"/>
        <v>7.7999999999999989</v>
      </c>
      <c r="U178" s="14">
        <f t="shared" si="114"/>
        <v>7.8249999999999993</v>
      </c>
      <c r="V178" s="15">
        <f t="shared" si="115"/>
        <v>7.7999999999999989</v>
      </c>
      <c r="W178" s="16">
        <v>9.8800000000000008</v>
      </c>
      <c r="X178" s="16">
        <v>0.9</v>
      </c>
      <c r="Y178" s="17">
        <f t="shared" si="116"/>
        <v>22.93</v>
      </c>
      <c r="Z178" s="31">
        <f t="shared" si="117"/>
        <v>22</v>
      </c>
    </row>
    <row r="179" spans="1:26" ht="18.75" customHeight="1" x14ac:dyDescent="0.2">
      <c r="A179" s="80">
        <v>216</v>
      </c>
      <c r="B179" s="81" t="s">
        <v>235</v>
      </c>
      <c r="C179" s="83" t="s">
        <v>76</v>
      </c>
      <c r="D179" s="8" t="s">
        <v>18</v>
      </c>
      <c r="E179" s="9">
        <v>5.4</v>
      </c>
      <c r="F179" s="9">
        <v>6.4</v>
      </c>
      <c r="G179" s="9">
        <v>5.8</v>
      </c>
      <c r="H179" s="9">
        <v>5.5</v>
      </c>
      <c r="I179" s="10">
        <f t="shared" si="106"/>
        <v>4</v>
      </c>
      <c r="J179" s="10">
        <f t="shared" si="107"/>
        <v>11.3</v>
      </c>
      <c r="K179" s="10">
        <f t="shared" si="108"/>
        <v>5.65</v>
      </c>
      <c r="L179" s="11">
        <f t="shared" si="109"/>
        <v>5.7750000000000004</v>
      </c>
      <c r="M179" s="12">
        <f t="shared" si="110"/>
        <v>5.65</v>
      </c>
      <c r="N179" s="13">
        <v>7.5</v>
      </c>
      <c r="O179" s="13">
        <v>8</v>
      </c>
      <c r="P179" s="13">
        <v>8.1</v>
      </c>
      <c r="Q179" s="13">
        <v>7.7</v>
      </c>
      <c r="R179" s="14">
        <f t="shared" si="111"/>
        <v>4</v>
      </c>
      <c r="S179" s="14">
        <f t="shared" si="112"/>
        <v>15.700000000000001</v>
      </c>
      <c r="T179" s="14">
        <f t="shared" si="113"/>
        <v>7.8500000000000005</v>
      </c>
      <c r="U179" s="14">
        <f t="shared" si="114"/>
        <v>7.8250000000000002</v>
      </c>
      <c r="V179" s="15">
        <f t="shared" si="115"/>
        <v>7.8500000000000005</v>
      </c>
      <c r="W179" s="16">
        <v>9.85</v>
      </c>
      <c r="X179" s="16">
        <v>0.9</v>
      </c>
      <c r="Y179" s="17">
        <f t="shared" si="116"/>
        <v>22.450000000000003</v>
      </c>
      <c r="Z179" s="82">
        <f t="shared" si="117"/>
        <v>23</v>
      </c>
    </row>
    <row r="180" spans="1:26" ht="18.75" customHeight="1" x14ac:dyDescent="0.2">
      <c r="A180" s="84">
        <v>211</v>
      </c>
      <c r="B180" s="86" t="s">
        <v>181</v>
      </c>
      <c r="C180" s="85" t="s">
        <v>172</v>
      </c>
      <c r="D180" s="44" t="s">
        <v>18</v>
      </c>
      <c r="E180" s="45"/>
      <c r="F180" s="45"/>
      <c r="G180" s="45"/>
      <c r="H180" s="45"/>
      <c r="I180" s="46">
        <f t="shared" si="106"/>
        <v>0</v>
      </c>
      <c r="J180" s="46">
        <f t="shared" si="107"/>
        <v>0</v>
      </c>
      <c r="K180" s="46">
        <f t="shared" si="108"/>
        <v>0</v>
      </c>
      <c r="L180" s="47">
        <f t="shared" si="109"/>
        <v>0</v>
      </c>
      <c r="M180" s="48">
        <f t="shared" si="110"/>
        <v>0</v>
      </c>
      <c r="N180" s="49"/>
      <c r="O180" s="49"/>
      <c r="P180" s="49"/>
      <c r="Q180" s="49"/>
      <c r="R180" s="50">
        <f t="shared" si="111"/>
        <v>0</v>
      </c>
      <c r="S180" s="50">
        <f t="shared" si="112"/>
        <v>0</v>
      </c>
      <c r="T180" s="50">
        <f t="shared" si="113"/>
        <v>0</v>
      </c>
      <c r="U180" s="50">
        <f t="shared" si="114"/>
        <v>0</v>
      </c>
      <c r="V180" s="51">
        <f t="shared" si="115"/>
        <v>0</v>
      </c>
      <c r="W180" s="52"/>
      <c r="X180" s="52"/>
      <c r="Y180" s="53">
        <f t="shared" si="116"/>
        <v>0</v>
      </c>
      <c r="Z180" s="87">
        <f t="shared" si="117"/>
        <v>0</v>
      </c>
    </row>
    <row r="181" spans="1:26" ht="18.75" customHeight="1" x14ac:dyDescent="0.2">
      <c r="A181" s="84">
        <v>221</v>
      </c>
      <c r="B181" s="86" t="s">
        <v>290</v>
      </c>
      <c r="C181" s="85" t="s">
        <v>284</v>
      </c>
      <c r="D181" s="44" t="s">
        <v>18</v>
      </c>
      <c r="E181" s="45"/>
      <c r="F181" s="45"/>
      <c r="G181" s="45"/>
      <c r="H181" s="45"/>
      <c r="I181" s="46">
        <f t="shared" si="106"/>
        <v>0</v>
      </c>
      <c r="J181" s="46">
        <f t="shared" si="107"/>
        <v>0</v>
      </c>
      <c r="K181" s="46">
        <f t="shared" si="108"/>
        <v>0</v>
      </c>
      <c r="L181" s="47">
        <f t="shared" si="109"/>
        <v>0</v>
      </c>
      <c r="M181" s="48">
        <f t="shared" si="110"/>
        <v>0</v>
      </c>
      <c r="N181" s="49"/>
      <c r="O181" s="49"/>
      <c r="P181" s="49"/>
      <c r="Q181" s="49"/>
      <c r="R181" s="50">
        <f t="shared" si="111"/>
        <v>0</v>
      </c>
      <c r="S181" s="50">
        <f t="shared" si="112"/>
        <v>0</v>
      </c>
      <c r="T181" s="50">
        <f t="shared" si="113"/>
        <v>0</v>
      </c>
      <c r="U181" s="50">
        <f t="shared" si="114"/>
        <v>0</v>
      </c>
      <c r="V181" s="51">
        <f t="shared" si="115"/>
        <v>0</v>
      </c>
      <c r="W181" s="52"/>
      <c r="X181" s="52"/>
      <c r="Y181" s="53">
        <f t="shared" si="116"/>
        <v>0</v>
      </c>
      <c r="Z181" s="87">
        <f t="shared" si="117"/>
        <v>0</v>
      </c>
    </row>
    <row r="182" spans="1:26" ht="18.75" customHeight="1" x14ac:dyDescent="0.2">
      <c r="A182" s="84">
        <v>226</v>
      </c>
      <c r="B182" s="86" t="s">
        <v>89</v>
      </c>
      <c r="C182" s="85" t="s">
        <v>86</v>
      </c>
      <c r="D182" s="44" t="s">
        <v>18</v>
      </c>
      <c r="E182" s="45"/>
      <c r="F182" s="45"/>
      <c r="G182" s="45"/>
      <c r="H182" s="45"/>
      <c r="I182" s="46">
        <f t="shared" si="106"/>
        <v>0</v>
      </c>
      <c r="J182" s="46">
        <f t="shared" si="107"/>
        <v>0</v>
      </c>
      <c r="K182" s="46">
        <f t="shared" si="108"/>
        <v>0</v>
      </c>
      <c r="L182" s="47">
        <f t="shared" si="109"/>
        <v>0</v>
      </c>
      <c r="M182" s="48">
        <f t="shared" si="110"/>
        <v>0</v>
      </c>
      <c r="N182" s="49"/>
      <c r="O182" s="49"/>
      <c r="P182" s="49"/>
      <c r="Q182" s="49"/>
      <c r="R182" s="50">
        <f t="shared" si="111"/>
        <v>0</v>
      </c>
      <c r="S182" s="50">
        <f t="shared" si="112"/>
        <v>0</v>
      </c>
      <c r="T182" s="50">
        <f t="shared" si="113"/>
        <v>0</v>
      </c>
      <c r="U182" s="50">
        <f t="shared" si="114"/>
        <v>0</v>
      </c>
      <c r="V182" s="51">
        <f t="shared" si="115"/>
        <v>0</v>
      </c>
      <c r="W182" s="52"/>
      <c r="X182" s="52"/>
      <c r="Y182" s="53">
        <f t="shared" si="116"/>
        <v>0</v>
      </c>
      <c r="Z182" s="87">
        <f t="shared" si="117"/>
        <v>0</v>
      </c>
    </row>
    <row r="183" spans="1:26" ht="18.75" customHeight="1" x14ac:dyDescent="0.2">
      <c r="A183" s="84">
        <v>232</v>
      </c>
      <c r="B183" s="86" t="s">
        <v>291</v>
      </c>
      <c r="C183" s="85" t="s">
        <v>284</v>
      </c>
      <c r="D183" s="44" t="s">
        <v>18</v>
      </c>
      <c r="E183" s="45"/>
      <c r="F183" s="45"/>
      <c r="G183" s="45"/>
      <c r="H183" s="45"/>
      <c r="I183" s="46">
        <f t="shared" si="106"/>
        <v>0</v>
      </c>
      <c r="J183" s="46">
        <f t="shared" si="107"/>
        <v>0</v>
      </c>
      <c r="K183" s="46">
        <f t="shared" si="108"/>
        <v>0</v>
      </c>
      <c r="L183" s="47">
        <f t="shared" si="109"/>
        <v>0</v>
      </c>
      <c r="M183" s="48">
        <f t="shared" si="110"/>
        <v>0</v>
      </c>
      <c r="N183" s="49"/>
      <c r="O183" s="49"/>
      <c r="P183" s="49"/>
      <c r="Q183" s="49"/>
      <c r="R183" s="50">
        <f t="shared" si="111"/>
        <v>0</v>
      </c>
      <c r="S183" s="50">
        <f t="shared" si="112"/>
        <v>0</v>
      </c>
      <c r="T183" s="50">
        <f t="shared" si="113"/>
        <v>0</v>
      </c>
      <c r="U183" s="50">
        <f t="shared" si="114"/>
        <v>0</v>
      </c>
      <c r="V183" s="51">
        <f t="shared" si="115"/>
        <v>0</v>
      </c>
      <c r="W183" s="52"/>
      <c r="X183" s="52"/>
      <c r="Y183" s="53">
        <f t="shared" si="116"/>
        <v>0</v>
      </c>
      <c r="Z183" s="87">
        <f t="shared" si="117"/>
        <v>0</v>
      </c>
    </row>
    <row r="184" spans="1:26" ht="18.75" customHeight="1" x14ac:dyDescent="0.2">
      <c r="A184" s="35"/>
      <c r="B184" s="34" t="s">
        <v>34</v>
      </c>
      <c r="C184" s="35"/>
      <c r="D184" s="19" t="s">
        <v>19</v>
      </c>
      <c r="E184" s="20" t="s">
        <v>12</v>
      </c>
      <c r="F184" s="20" t="s">
        <v>13</v>
      </c>
      <c r="G184" s="20" t="s">
        <v>14</v>
      </c>
      <c r="H184" s="20" t="s">
        <v>15</v>
      </c>
      <c r="I184" s="20" t="s">
        <v>6</v>
      </c>
      <c r="J184" s="20" t="s">
        <v>7</v>
      </c>
      <c r="K184" s="21" t="s">
        <v>0</v>
      </c>
      <c r="L184" s="20" t="s">
        <v>1</v>
      </c>
      <c r="M184" s="22" t="s">
        <v>16</v>
      </c>
      <c r="N184" s="23" t="s">
        <v>2</v>
      </c>
      <c r="O184" s="23" t="s">
        <v>3</v>
      </c>
      <c r="P184" s="23" t="s">
        <v>4</v>
      </c>
      <c r="Q184" s="23" t="s">
        <v>5</v>
      </c>
      <c r="R184" s="23" t="s">
        <v>6</v>
      </c>
      <c r="S184" s="23" t="s">
        <v>8</v>
      </c>
      <c r="T184" s="23" t="s">
        <v>0</v>
      </c>
      <c r="U184" s="23" t="s">
        <v>9</v>
      </c>
      <c r="V184" s="22" t="s">
        <v>17</v>
      </c>
      <c r="W184" s="23" t="s">
        <v>20</v>
      </c>
      <c r="X184" s="23" t="s">
        <v>21</v>
      </c>
      <c r="Y184" s="22" t="s">
        <v>11</v>
      </c>
      <c r="Z184" s="24" t="s">
        <v>10</v>
      </c>
    </row>
    <row r="185" spans="1:26" ht="18.75" customHeight="1" x14ac:dyDescent="0.2">
      <c r="A185" s="39">
        <v>242</v>
      </c>
      <c r="B185" s="41" t="s">
        <v>238</v>
      </c>
      <c r="C185" s="33" t="s">
        <v>135</v>
      </c>
      <c r="D185" s="8" t="s">
        <v>18</v>
      </c>
      <c r="E185" s="9">
        <v>7.8</v>
      </c>
      <c r="F185" s="9">
        <v>8.4</v>
      </c>
      <c r="G185" s="9">
        <v>8.4</v>
      </c>
      <c r="H185" s="9">
        <v>8.3000000000000007</v>
      </c>
      <c r="I185" s="10">
        <f>COUNT(E185:H185)</f>
        <v>4</v>
      </c>
      <c r="J185" s="10">
        <f>SUM(E185:H185)-(MAX(E185:H185)+MIN(E185:H185))</f>
        <v>16.700000000000006</v>
      </c>
      <c r="K185" s="10">
        <f>(J185/(I185-2))</f>
        <v>8.3500000000000032</v>
      </c>
      <c r="L185" s="11">
        <f>IF(I185&gt;0,SUM(E185:H185)/I185,0)</f>
        <v>8.2250000000000014</v>
      </c>
      <c r="M185" s="12">
        <f>IF(I185=4,K185,L185)</f>
        <v>8.3500000000000032</v>
      </c>
      <c r="N185" s="13">
        <v>8.6</v>
      </c>
      <c r="O185" s="13">
        <v>8.5</v>
      </c>
      <c r="P185" s="13">
        <v>8.8000000000000007</v>
      </c>
      <c r="Q185" s="13">
        <v>8.6</v>
      </c>
      <c r="R185" s="14">
        <f>COUNT(N185:Q185)</f>
        <v>4</v>
      </c>
      <c r="S185" s="14">
        <f>SUM(N185:Q185)-(MAX(N185:Q185)+MIN(N185:Q185))</f>
        <v>17.2</v>
      </c>
      <c r="T185" s="14">
        <f>S185/(R185-2)</f>
        <v>8.6</v>
      </c>
      <c r="U185" s="14">
        <f>IF(R185&gt;0,SUM(N185:Q185)/R185,0)</f>
        <v>8.625</v>
      </c>
      <c r="V185" s="15">
        <f>IF(R185=4,T185,U185)</f>
        <v>8.6</v>
      </c>
      <c r="W185" s="16">
        <v>9.91</v>
      </c>
      <c r="X185" s="16"/>
      <c r="Y185" s="17">
        <f>SUM(M185+V185+W185-X185)</f>
        <v>26.860000000000003</v>
      </c>
      <c r="Z185" s="27">
        <f>IF(Y185&gt;0,RANK(Y185,$Y$185:$Y$188,0),0)</f>
        <v>1</v>
      </c>
    </row>
    <row r="186" spans="1:26" ht="18.75" customHeight="1" x14ac:dyDescent="0.2">
      <c r="A186" s="39">
        <v>241</v>
      </c>
      <c r="B186" s="40" t="s">
        <v>237</v>
      </c>
      <c r="C186" s="33" t="s">
        <v>41</v>
      </c>
      <c r="D186" s="8" t="s">
        <v>18</v>
      </c>
      <c r="E186" s="9">
        <v>8.6</v>
      </c>
      <c r="F186" s="9">
        <v>8.3000000000000007</v>
      </c>
      <c r="G186" s="9">
        <v>8</v>
      </c>
      <c r="H186" s="9">
        <v>8.4</v>
      </c>
      <c r="I186" s="10">
        <f>COUNT(E186:H186)</f>
        <v>4</v>
      </c>
      <c r="J186" s="10">
        <f>SUM(E186:H186)-(MAX(E186:H186)+MIN(E186:H186))</f>
        <v>16.699999999999996</v>
      </c>
      <c r="K186" s="10">
        <f>(J186/(I186-2))</f>
        <v>8.3499999999999979</v>
      </c>
      <c r="L186" s="11">
        <f>IF(I186&gt;0,SUM(E186:H186)/I186,0)</f>
        <v>8.3249999999999993</v>
      </c>
      <c r="M186" s="12">
        <f>IF(I186=4,K186,L186)</f>
        <v>8.3499999999999979</v>
      </c>
      <c r="N186" s="13">
        <v>8.5</v>
      </c>
      <c r="O186" s="13">
        <v>8.5</v>
      </c>
      <c r="P186" s="13">
        <v>8.6</v>
      </c>
      <c r="Q186" s="13">
        <v>8.4</v>
      </c>
      <c r="R186" s="14">
        <f>COUNT(N186:Q186)</f>
        <v>4</v>
      </c>
      <c r="S186" s="14">
        <f>SUM(N186:Q186)-(MAX(N186:Q186)+MIN(N186:Q186))</f>
        <v>17</v>
      </c>
      <c r="T186" s="14">
        <f>S186/(R186-2)</f>
        <v>8.5</v>
      </c>
      <c r="U186" s="14">
        <f>IF(R186&gt;0,SUM(N186:Q186)/R186,0)</f>
        <v>8.5</v>
      </c>
      <c r="V186" s="15">
        <f>IF(R186=4,T186,U186)</f>
        <v>8.5</v>
      </c>
      <c r="W186" s="16">
        <v>9.94</v>
      </c>
      <c r="X186" s="16"/>
      <c r="Y186" s="17">
        <f>SUM(M186+V186+W186-X186)</f>
        <v>26.79</v>
      </c>
      <c r="Z186" s="27">
        <f>IF(Y186&gt;0,RANK(Y186,$Y$185:$Y$188,0),0)</f>
        <v>2</v>
      </c>
    </row>
    <row r="187" spans="1:26" ht="18.75" customHeight="1" x14ac:dyDescent="0.2">
      <c r="A187" s="39">
        <v>243</v>
      </c>
      <c r="B187" s="32" t="s">
        <v>282</v>
      </c>
      <c r="C187" s="33" t="s">
        <v>271</v>
      </c>
      <c r="D187" s="8" t="s">
        <v>18</v>
      </c>
      <c r="E187" s="9">
        <v>8.4</v>
      </c>
      <c r="F187" s="9">
        <v>8.6</v>
      </c>
      <c r="G187" s="9">
        <v>8</v>
      </c>
      <c r="H187" s="9">
        <v>8.4</v>
      </c>
      <c r="I187" s="10">
        <f>COUNT(E187:H187)</f>
        <v>4</v>
      </c>
      <c r="J187" s="10">
        <f>SUM(E187:H187)-(MAX(E187:H187)+MIN(E187:H187))</f>
        <v>16.799999999999997</v>
      </c>
      <c r="K187" s="10">
        <f>(J187/(I187-2))</f>
        <v>8.3999999999999986</v>
      </c>
      <c r="L187" s="11">
        <f>IF(I187&gt;0,SUM(E187:H187)/I187,0)</f>
        <v>8.35</v>
      </c>
      <c r="M187" s="12">
        <f>IF(I187=4,K187,L187)</f>
        <v>8.3999999999999986</v>
      </c>
      <c r="N187" s="13">
        <v>8.6999999999999993</v>
      </c>
      <c r="O187" s="13">
        <v>8.5</v>
      </c>
      <c r="P187" s="13">
        <v>8.5</v>
      </c>
      <c r="Q187" s="13">
        <v>8.5</v>
      </c>
      <c r="R187" s="14">
        <f>COUNT(N187:Q187)</f>
        <v>4</v>
      </c>
      <c r="S187" s="14">
        <f>SUM(N187:Q187)-(MAX(N187:Q187)+MIN(N187:Q187))</f>
        <v>17.000000000000004</v>
      </c>
      <c r="T187" s="14">
        <f>S187/(R187-2)</f>
        <v>8.5000000000000018</v>
      </c>
      <c r="U187" s="14">
        <f>IF(R187&gt;0,SUM(N187:Q187)/R187,0)</f>
        <v>8.5500000000000007</v>
      </c>
      <c r="V187" s="15">
        <f>IF(R187=4,T187,U187)</f>
        <v>8.5000000000000018</v>
      </c>
      <c r="W187" s="16">
        <v>9.76</v>
      </c>
      <c r="X187" s="16"/>
      <c r="Y187" s="17">
        <f>SUM(M187+V187+W187-X187)</f>
        <v>26.659999999999997</v>
      </c>
      <c r="Z187" s="29">
        <f>IF(Y187&gt;0,RANK(Y187,$Y$185:$Y$188,0),0)</f>
        <v>3</v>
      </c>
    </row>
    <row r="188" spans="1:26" ht="18.75" customHeight="1" x14ac:dyDescent="0.2">
      <c r="A188" s="39">
        <v>240</v>
      </c>
      <c r="B188" s="32" t="s">
        <v>130</v>
      </c>
      <c r="C188" s="33" t="s">
        <v>128</v>
      </c>
      <c r="D188" s="8" t="s">
        <v>18</v>
      </c>
      <c r="E188" s="9">
        <v>7.8</v>
      </c>
      <c r="F188" s="9">
        <v>7.7</v>
      </c>
      <c r="G188" s="9">
        <v>7.8</v>
      </c>
      <c r="H188" s="9">
        <v>7.7</v>
      </c>
      <c r="I188" s="10">
        <f>COUNT(E188:H188)</f>
        <v>4</v>
      </c>
      <c r="J188" s="10">
        <f>SUM(E188:H188)-(MAX(E188:H188)+MIN(E188:H188))</f>
        <v>15.5</v>
      </c>
      <c r="K188" s="10">
        <f>(J188/(I188-2))</f>
        <v>7.75</v>
      </c>
      <c r="L188" s="11">
        <f>IF(I188&gt;0,SUM(E188:H188)/I188,0)</f>
        <v>7.75</v>
      </c>
      <c r="M188" s="12">
        <f>IF(I188=4,K188,L188)</f>
        <v>7.75</v>
      </c>
      <c r="N188" s="13">
        <v>8.3000000000000007</v>
      </c>
      <c r="O188" s="13">
        <v>8.1999999999999993</v>
      </c>
      <c r="P188" s="13">
        <v>8</v>
      </c>
      <c r="Q188" s="13">
        <v>7.9</v>
      </c>
      <c r="R188" s="14">
        <f>COUNT(N188:Q188)</f>
        <v>4</v>
      </c>
      <c r="S188" s="14">
        <f>SUM(N188:Q188)-(MAX(N188:Q188)+MIN(N188:Q188))</f>
        <v>16.199999999999996</v>
      </c>
      <c r="T188" s="14">
        <f>S188/(R188-2)</f>
        <v>8.0999999999999979</v>
      </c>
      <c r="U188" s="14">
        <f>IF(R188&gt;0,SUM(N188:Q188)/R188,0)</f>
        <v>8.1</v>
      </c>
      <c r="V188" s="15">
        <f>IF(R188=4,T188,U188)</f>
        <v>8.0999999999999979</v>
      </c>
      <c r="W188" s="16">
        <v>9.94</v>
      </c>
      <c r="X188" s="16"/>
      <c r="Y188" s="17">
        <f>SUM(M188+V188+W188-X188)</f>
        <v>25.79</v>
      </c>
      <c r="Z188" s="29">
        <f>IF(Y188&gt;0,RANK(Y188,$Y$185:$Y$188,0),0)</f>
        <v>4</v>
      </c>
    </row>
    <row r="189" spans="1:26" ht="18.75" customHeight="1" x14ac:dyDescent="0.2">
      <c r="A189" s="35"/>
      <c r="B189" s="34" t="s">
        <v>35</v>
      </c>
      <c r="C189" s="35"/>
      <c r="D189" s="19" t="s">
        <v>19</v>
      </c>
      <c r="E189" s="20" t="s">
        <v>12</v>
      </c>
      <c r="F189" s="20" t="s">
        <v>13</v>
      </c>
      <c r="G189" s="20" t="s">
        <v>14</v>
      </c>
      <c r="H189" s="20" t="s">
        <v>15</v>
      </c>
      <c r="I189" s="20" t="s">
        <v>6</v>
      </c>
      <c r="J189" s="20" t="s">
        <v>7</v>
      </c>
      <c r="K189" s="21" t="s">
        <v>0</v>
      </c>
      <c r="L189" s="20" t="s">
        <v>1</v>
      </c>
      <c r="M189" s="22" t="s">
        <v>16</v>
      </c>
      <c r="N189" s="23" t="s">
        <v>2</v>
      </c>
      <c r="O189" s="23" t="s">
        <v>3</v>
      </c>
      <c r="P189" s="23" t="s">
        <v>4</v>
      </c>
      <c r="Q189" s="23" t="s">
        <v>5</v>
      </c>
      <c r="R189" s="23" t="s">
        <v>6</v>
      </c>
      <c r="S189" s="23" t="s">
        <v>8</v>
      </c>
      <c r="T189" s="23" t="s">
        <v>0</v>
      </c>
      <c r="U189" s="23" t="s">
        <v>9</v>
      </c>
      <c r="V189" s="22" t="s">
        <v>17</v>
      </c>
      <c r="W189" s="23" t="s">
        <v>20</v>
      </c>
      <c r="X189" s="23" t="s">
        <v>21</v>
      </c>
      <c r="Y189" s="22" t="s">
        <v>11</v>
      </c>
      <c r="Z189" s="24" t="s">
        <v>10</v>
      </c>
    </row>
    <row r="190" spans="1:26" ht="18.75" customHeight="1" x14ac:dyDescent="0.2">
      <c r="A190" s="39">
        <v>254</v>
      </c>
      <c r="B190" s="41" t="s">
        <v>241</v>
      </c>
      <c r="C190" s="33" t="s">
        <v>154</v>
      </c>
      <c r="D190" s="8" t="s">
        <v>18</v>
      </c>
      <c r="E190" s="9">
        <v>8.6</v>
      </c>
      <c r="F190" s="9">
        <v>8.6</v>
      </c>
      <c r="G190" s="9">
        <v>8.3000000000000007</v>
      </c>
      <c r="H190" s="9">
        <v>8.6</v>
      </c>
      <c r="I190" s="10">
        <f>COUNT(E190:H190)</f>
        <v>4</v>
      </c>
      <c r="J190" s="10">
        <f>SUM(E190:H190)-(MAX(E190:H190)+MIN(E190:H190))</f>
        <v>17.200000000000003</v>
      </c>
      <c r="K190" s="10">
        <f>(J190/(I190-2))</f>
        <v>8.6000000000000014</v>
      </c>
      <c r="L190" s="11">
        <f>IF(I190&gt;0,SUM(E190:H190)/I190,0)</f>
        <v>8.5250000000000004</v>
      </c>
      <c r="M190" s="12">
        <f>IF(I190=4,K190,L190)</f>
        <v>8.6000000000000014</v>
      </c>
      <c r="N190" s="13">
        <v>8.1999999999999993</v>
      </c>
      <c r="O190" s="13">
        <v>9</v>
      </c>
      <c r="P190" s="13">
        <v>8.6999999999999993</v>
      </c>
      <c r="Q190" s="13">
        <v>8.9</v>
      </c>
      <c r="R190" s="14">
        <f>COUNT(N190:Q190)</f>
        <v>4</v>
      </c>
      <c r="S190" s="14">
        <f>SUM(N190:Q190)-(MAX(N190:Q190)+MIN(N190:Q190))</f>
        <v>17.599999999999998</v>
      </c>
      <c r="T190" s="14">
        <f>S190/(R190-2)</f>
        <v>8.7999999999999989</v>
      </c>
      <c r="U190" s="14">
        <f>IF(R190&gt;0,SUM(N190:Q190)/R190,0)</f>
        <v>8.6999999999999993</v>
      </c>
      <c r="V190" s="15">
        <f>IF(R190=4,T190,U190)</f>
        <v>8.7999999999999989</v>
      </c>
      <c r="W190" s="16">
        <v>9.85</v>
      </c>
      <c r="X190" s="16"/>
      <c r="Y190" s="17">
        <f>SUM(M190+V190+W190-X190)</f>
        <v>27.25</v>
      </c>
      <c r="Z190" s="27">
        <f>IF(Y190&gt;0,RANK(Y190,$Y$190:$Y$193,0),0)</f>
        <v>1</v>
      </c>
    </row>
    <row r="191" spans="1:26" ht="18.75" customHeight="1" x14ac:dyDescent="0.2">
      <c r="A191" s="39">
        <v>250</v>
      </c>
      <c r="B191" s="41" t="s">
        <v>240</v>
      </c>
      <c r="C191" s="33" t="s">
        <v>135</v>
      </c>
      <c r="D191" s="8" t="s">
        <v>18</v>
      </c>
      <c r="E191" s="9">
        <v>9</v>
      </c>
      <c r="F191" s="9">
        <v>8.6</v>
      </c>
      <c r="G191" s="9">
        <v>8.4</v>
      </c>
      <c r="H191" s="9">
        <v>8.5</v>
      </c>
      <c r="I191" s="10">
        <f>COUNT(E191:H191)</f>
        <v>4</v>
      </c>
      <c r="J191" s="10">
        <f>SUM(E191:H191)-(MAX(E191:H191)+MIN(E191:H191))</f>
        <v>17.100000000000001</v>
      </c>
      <c r="K191" s="10">
        <f>(J191/(I191-2))</f>
        <v>8.5500000000000007</v>
      </c>
      <c r="L191" s="11">
        <f>IF(I191&gt;0,SUM(E191:H191)/I191,0)</f>
        <v>8.625</v>
      </c>
      <c r="M191" s="12">
        <f>IF(I191=4,K191,L191)</f>
        <v>8.5500000000000007</v>
      </c>
      <c r="N191" s="13">
        <v>8.6999999999999993</v>
      </c>
      <c r="O191" s="13">
        <v>9.1</v>
      </c>
      <c r="P191" s="13">
        <v>8.6999999999999993</v>
      </c>
      <c r="Q191" s="13">
        <v>8.8000000000000007</v>
      </c>
      <c r="R191" s="14">
        <f>COUNT(N191:Q191)</f>
        <v>4</v>
      </c>
      <c r="S191" s="14">
        <f>SUM(N191:Q191)-(MAX(N191:Q191)+MIN(N191:Q191))</f>
        <v>17.5</v>
      </c>
      <c r="T191" s="14">
        <f>S191/(R191-2)</f>
        <v>8.75</v>
      </c>
      <c r="U191" s="14">
        <f>IF(R191&gt;0,SUM(N191:Q191)/R191,0)</f>
        <v>8.8249999999999993</v>
      </c>
      <c r="V191" s="15">
        <f>IF(R191=4,T191,U191)</f>
        <v>8.75</v>
      </c>
      <c r="W191" s="16">
        <v>9.91</v>
      </c>
      <c r="X191" s="16"/>
      <c r="Y191" s="17">
        <f>SUM(M191+V191+W191-X191)</f>
        <v>27.21</v>
      </c>
      <c r="Z191" s="27">
        <f>IF(Y191&gt;0,RANK(Y191,$Y$190:$Y$193,0),0)</f>
        <v>2</v>
      </c>
    </row>
    <row r="192" spans="1:26" ht="18.75" customHeight="1" x14ac:dyDescent="0.2">
      <c r="A192" s="39">
        <v>252</v>
      </c>
      <c r="B192" s="40" t="s">
        <v>239</v>
      </c>
      <c r="C192" s="33" t="s">
        <v>41</v>
      </c>
      <c r="D192" s="8" t="s">
        <v>18</v>
      </c>
      <c r="E192" s="9">
        <v>8.5</v>
      </c>
      <c r="F192" s="9">
        <v>8.6999999999999993</v>
      </c>
      <c r="G192" s="9">
        <v>8.1</v>
      </c>
      <c r="H192" s="9">
        <v>8</v>
      </c>
      <c r="I192" s="10">
        <f>COUNT(E192:H192)</f>
        <v>4</v>
      </c>
      <c r="J192" s="10">
        <f>SUM(E192:H192)-(MAX(E192:H192)+MIN(E192:H192))</f>
        <v>16.599999999999998</v>
      </c>
      <c r="K192" s="10">
        <f>(J192/(I192-2))</f>
        <v>8.2999999999999989</v>
      </c>
      <c r="L192" s="11">
        <f>IF(I192&gt;0,SUM(E192:H192)/I192,0)</f>
        <v>8.3249999999999993</v>
      </c>
      <c r="M192" s="12">
        <f>IF(I192=4,K192,L192)</f>
        <v>8.2999999999999989</v>
      </c>
      <c r="N192" s="13">
        <v>8.6999999999999993</v>
      </c>
      <c r="O192" s="13">
        <v>8.6999999999999993</v>
      </c>
      <c r="P192" s="13">
        <v>8.5</v>
      </c>
      <c r="Q192" s="13">
        <v>9.1</v>
      </c>
      <c r="R192" s="14">
        <f>COUNT(N192:Q192)</f>
        <v>4</v>
      </c>
      <c r="S192" s="14">
        <f>SUM(N192:Q192)-(MAX(N192:Q192)+MIN(N192:Q192))</f>
        <v>17.399999999999999</v>
      </c>
      <c r="T192" s="14">
        <f>S192/(R192-2)</f>
        <v>8.6999999999999993</v>
      </c>
      <c r="U192" s="14">
        <f>IF(R192&gt;0,SUM(N192:Q192)/R192,0)</f>
        <v>8.75</v>
      </c>
      <c r="V192" s="15">
        <f>IF(R192=4,T192,U192)</f>
        <v>8.6999999999999993</v>
      </c>
      <c r="W192" s="16">
        <v>9.94</v>
      </c>
      <c r="X192" s="16"/>
      <c r="Y192" s="17">
        <f>SUM(M192+V192+W192-X192)</f>
        <v>26.939999999999998</v>
      </c>
      <c r="Z192" s="27">
        <f>IF(Y192&gt;0,RANK(Y192,$Y$190:$Y$193,0),0)</f>
        <v>3</v>
      </c>
    </row>
    <row r="193" spans="1:26" ht="18.75" customHeight="1" x14ac:dyDescent="0.2">
      <c r="A193" s="39">
        <v>251</v>
      </c>
      <c r="B193" s="32" t="s">
        <v>64</v>
      </c>
      <c r="C193" s="33" t="s">
        <v>56</v>
      </c>
      <c r="D193" s="8" t="s">
        <v>18</v>
      </c>
      <c r="E193" s="9">
        <v>8.1</v>
      </c>
      <c r="F193" s="9">
        <v>7.5</v>
      </c>
      <c r="G193" s="9">
        <v>7.6</v>
      </c>
      <c r="H193" s="9">
        <v>7.7</v>
      </c>
      <c r="I193" s="10">
        <f>COUNT(E193:H193)</f>
        <v>4</v>
      </c>
      <c r="J193" s="10">
        <f>SUM(E193:H193)-(MAX(E193:H193)+MIN(E193:H193))</f>
        <v>15.299999999999999</v>
      </c>
      <c r="K193" s="10">
        <f>(J193/(I193-2))</f>
        <v>7.6499999999999995</v>
      </c>
      <c r="L193" s="11">
        <f>IF(I193&gt;0,SUM(E193:H193)/I193,0)</f>
        <v>7.7249999999999996</v>
      </c>
      <c r="M193" s="12">
        <f>IF(I193=4,K193,L193)</f>
        <v>7.6499999999999995</v>
      </c>
      <c r="N193" s="13">
        <v>8.3000000000000007</v>
      </c>
      <c r="O193" s="13">
        <v>7.6</v>
      </c>
      <c r="P193" s="13">
        <v>8.3000000000000007</v>
      </c>
      <c r="Q193" s="13">
        <v>8.4</v>
      </c>
      <c r="R193" s="14">
        <f>COUNT(N193:Q193)</f>
        <v>4</v>
      </c>
      <c r="S193" s="14">
        <f>SUM(N193:Q193)-(MAX(N193:Q193)+MIN(N193:Q193))</f>
        <v>16.600000000000001</v>
      </c>
      <c r="T193" s="14">
        <f>S193/(R193-2)</f>
        <v>8.3000000000000007</v>
      </c>
      <c r="U193" s="14">
        <f>IF(R193&gt;0,SUM(N193:Q193)/R193,0)</f>
        <v>8.15</v>
      </c>
      <c r="V193" s="15">
        <f>IF(R193=4,T193,U193)</f>
        <v>8.3000000000000007</v>
      </c>
      <c r="W193" s="16">
        <v>9.85</v>
      </c>
      <c r="X193" s="16"/>
      <c r="Y193" s="17">
        <f>SUM(M193+V193+W193-X193)</f>
        <v>25.799999999999997</v>
      </c>
      <c r="Z193" s="27">
        <f>IF(Y193&gt;0,RANK(Y193,$Y$190:$Y$193,0),0)</f>
        <v>4</v>
      </c>
    </row>
    <row r="194" spans="1:26" ht="18.75" customHeight="1" x14ac:dyDescent="0.2">
      <c r="A194" s="35"/>
      <c r="B194" s="34" t="s">
        <v>36</v>
      </c>
      <c r="C194" s="35"/>
      <c r="D194" s="19" t="s">
        <v>19</v>
      </c>
      <c r="E194" s="20" t="s">
        <v>12</v>
      </c>
      <c r="F194" s="20" t="s">
        <v>13</v>
      </c>
      <c r="G194" s="20" t="s">
        <v>14</v>
      </c>
      <c r="H194" s="20" t="s">
        <v>15</v>
      </c>
      <c r="I194" s="20" t="s">
        <v>6</v>
      </c>
      <c r="J194" s="20" t="s">
        <v>7</v>
      </c>
      <c r="K194" s="21" t="s">
        <v>0</v>
      </c>
      <c r="L194" s="20" t="s">
        <v>1</v>
      </c>
      <c r="M194" s="22" t="s">
        <v>16</v>
      </c>
      <c r="N194" s="23" t="s">
        <v>2</v>
      </c>
      <c r="O194" s="23" t="s">
        <v>3</v>
      </c>
      <c r="P194" s="23" t="s">
        <v>4</v>
      </c>
      <c r="Q194" s="23" t="s">
        <v>5</v>
      </c>
      <c r="R194" s="23" t="s">
        <v>6</v>
      </c>
      <c r="S194" s="23" t="s">
        <v>8</v>
      </c>
      <c r="T194" s="23" t="s">
        <v>0</v>
      </c>
      <c r="U194" s="23" t="s">
        <v>9</v>
      </c>
      <c r="V194" s="22" t="s">
        <v>17</v>
      </c>
      <c r="W194" s="23" t="s">
        <v>20</v>
      </c>
      <c r="X194" s="23" t="s">
        <v>21</v>
      </c>
      <c r="Y194" s="22" t="s">
        <v>11</v>
      </c>
      <c r="Z194" s="24" t="s">
        <v>10</v>
      </c>
    </row>
    <row r="195" spans="1:26" ht="18.75" customHeight="1" x14ac:dyDescent="0.2">
      <c r="A195" s="39">
        <v>284</v>
      </c>
      <c r="B195" s="41" t="s">
        <v>283</v>
      </c>
      <c r="C195" s="33" t="s">
        <v>271</v>
      </c>
      <c r="D195" s="8" t="s">
        <v>18</v>
      </c>
      <c r="E195" s="9">
        <v>8.9</v>
      </c>
      <c r="F195" s="9">
        <v>8.6999999999999993</v>
      </c>
      <c r="G195" s="9">
        <v>9.1</v>
      </c>
      <c r="H195" s="9">
        <v>8.9</v>
      </c>
      <c r="I195" s="10">
        <f t="shared" ref="I195:I226" si="118">COUNT(E195:H195)</f>
        <v>4</v>
      </c>
      <c r="J195" s="10">
        <f t="shared" ref="J195:J226" si="119">SUM(E195:H195)-(MAX(E195:H195)+MIN(E195:H195))</f>
        <v>17.800000000000004</v>
      </c>
      <c r="K195" s="10">
        <f t="shared" ref="K195:K226" si="120">(J195/(I195-2))</f>
        <v>8.9000000000000021</v>
      </c>
      <c r="L195" s="11">
        <f t="shared" ref="L195:L226" si="121">IF(I195&gt;0,SUM(E195:H195)/I195,0)</f>
        <v>8.9</v>
      </c>
      <c r="M195" s="12">
        <f t="shared" ref="M195:M226" si="122">IF(I195=4,K195,L195)</f>
        <v>8.9000000000000021</v>
      </c>
      <c r="N195" s="13">
        <v>9.1</v>
      </c>
      <c r="O195" s="13">
        <v>9.1999999999999993</v>
      </c>
      <c r="P195" s="13">
        <v>9.1</v>
      </c>
      <c r="Q195" s="13">
        <v>9.1</v>
      </c>
      <c r="R195" s="14">
        <f t="shared" ref="R195:R226" si="123">COUNT(N195:Q195)</f>
        <v>4</v>
      </c>
      <c r="S195" s="14">
        <f t="shared" ref="S195:S226" si="124">SUM(N195:Q195)-(MAX(N195:Q195)+MIN(N195:Q195))</f>
        <v>18.200000000000003</v>
      </c>
      <c r="T195" s="14">
        <f t="shared" ref="T195:T226" si="125">S195/(R195-2)</f>
        <v>9.1000000000000014</v>
      </c>
      <c r="U195" s="14">
        <f t="shared" ref="U195:U226" si="126">IF(R195&gt;0,SUM(N195:Q195)/R195,0)</f>
        <v>9.125</v>
      </c>
      <c r="V195" s="15">
        <f t="shared" ref="V195:V226" si="127">IF(R195=4,T195,U195)</f>
        <v>9.1000000000000014</v>
      </c>
      <c r="W195" s="16">
        <v>10</v>
      </c>
      <c r="X195" s="16"/>
      <c r="Y195" s="17">
        <f t="shared" ref="Y195:Y226" si="128">SUM(M195+V195+W195-X195)</f>
        <v>28.000000000000004</v>
      </c>
      <c r="Z195" s="27">
        <f t="shared" ref="Z195:Z226" si="129">IF(Y195&gt;0,RANK(Y195,$Y$195:$Y$226,0),0)</f>
        <v>1</v>
      </c>
    </row>
    <row r="196" spans="1:26" ht="18.75" customHeight="1" x14ac:dyDescent="0.2">
      <c r="A196" s="39">
        <v>291</v>
      </c>
      <c r="B196" s="32" t="s">
        <v>329</v>
      </c>
      <c r="C196" s="33" t="s">
        <v>260</v>
      </c>
      <c r="D196" s="8" t="s">
        <v>18</v>
      </c>
      <c r="E196" s="9">
        <v>8.8000000000000007</v>
      </c>
      <c r="F196" s="9">
        <v>8.8000000000000007</v>
      </c>
      <c r="G196" s="9">
        <v>8.6999999999999993</v>
      </c>
      <c r="H196" s="9">
        <v>8.9</v>
      </c>
      <c r="I196" s="10">
        <f t="shared" si="118"/>
        <v>4</v>
      </c>
      <c r="J196" s="10">
        <f t="shared" si="119"/>
        <v>17.600000000000001</v>
      </c>
      <c r="K196" s="10">
        <f t="shared" si="120"/>
        <v>8.8000000000000007</v>
      </c>
      <c r="L196" s="11">
        <f t="shared" si="121"/>
        <v>8.8000000000000007</v>
      </c>
      <c r="M196" s="12">
        <f t="shared" si="122"/>
        <v>8.8000000000000007</v>
      </c>
      <c r="N196" s="13">
        <v>8.6</v>
      </c>
      <c r="O196" s="13">
        <v>9</v>
      </c>
      <c r="P196" s="13">
        <v>8.9</v>
      </c>
      <c r="Q196" s="13">
        <v>8.9</v>
      </c>
      <c r="R196" s="14">
        <f t="shared" si="123"/>
        <v>4</v>
      </c>
      <c r="S196" s="14">
        <f t="shared" si="124"/>
        <v>17.799999999999997</v>
      </c>
      <c r="T196" s="14">
        <f t="shared" si="125"/>
        <v>8.8999999999999986</v>
      </c>
      <c r="U196" s="14">
        <f t="shared" si="126"/>
        <v>8.85</v>
      </c>
      <c r="V196" s="15">
        <f t="shared" si="127"/>
        <v>8.8999999999999986</v>
      </c>
      <c r="W196" s="16">
        <v>9.91</v>
      </c>
      <c r="X196" s="16"/>
      <c r="Y196" s="17">
        <f t="shared" si="128"/>
        <v>27.61</v>
      </c>
      <c r="Z196" s="27">
        <f t="shared" si="129"/>
        <v>2</v>
      </c>
    </row>
    <row r="197" spans="1:26" ht="18.75" customHeight="1" x14ac:dyDescent="0.2">
      <c r="A197" s="39">
        <v>271</v>
      </c>
      <c r="B197" s="32" t="s">
        <v>256</v>
      </c>
      <c r="C197" s="33" t="s">
        <v>248</v>
      </c>
      <c r="D197" s="8" t="s">
        <v>18</v>
      </c>
      <c r="E197" s="9">
        <v>8.8000000000000007</v>
      </c>
      <c r="F197" s="9">
        <v>8.6999999999999993</v>
      </c>
      <c r="G197" s="9">
        <v>8.1</v>
      </c>
      <c r="H197" s="9">
        <v>8.4</v>
      </c>
      <c r="I197" s="10">
        <f t="shared" si="118"/>
        <v>4</v>
      </c>
      <c r="J197" s="10">
        <f t="shared" si="119"/>
        <v>17.100000000000001</v>
      </c>
      <c r="K197" s="10">
        <f t="shared" si="120"/>
        <v>8.5500000000000007</v>
      </c>
      <c r="L197" s="11">
        <f t="shared" si="121"/>
        <v>8.5</v>
      </c>
      <c r="M197" s="12">
        <f t="shared" si="122"/>
        <v>8.5500000000000007</v>
      </c>
      <c r="N197" s="13">
        <v>8.6</v>
      </c>
      <c r="O197" s="13">
        <v>8.5</v>
      </c>
      <c r="P197" s="13">
        <v>8.5</v>
      </c>
      <c r="Q197" s="13">
        <v>8.6999999999999993</v>
      </c>
      <c r="R197" s="14">
        <f t="shared" si="123"/>
        <v>4</v>
      </c>
      <c r="S197" s="14">
        <f t="shared" si="124"/>
        <v>17.099999999999998</v>
      </c>
      <c r="T197" s="14">
        <f t="shared" si="125"/>
        <v>8.5499999999999989</v>
      </c>
      <c r="U197" s="14">
        <f t="shared" si="126"/>
        <v>8.5749999999999993</v>
      </c>
      <c r="V197" s="15">
        <f t="shared" si="127"/>
        <v>8.5499999999999989</v>
      </c>
      <c r="W197" s="16">
        <v>9.9700000000000006</v>
      </c>
      <c r="X197" s="16"/>
      <c r="Y197" s="17">
        <f t="shared" si="128"/>
        <v>27.07</v>
      </c>
      <c r="Z197" s="27">
        <f t="shared" si="129"/>
        <v>3</v>
      </c>
    </row>
    <row r="198" spans="1:26" ht="18.75" customHeight="1" x14ac:dyDescent="0.2">
      <c r="A198" s="39">
        <v>281</v>
      </c>
      <c r="B198" s="32" t="s">
        <v>246</v>
      </c>
      <c r="C198" s="33" t="s">
        <v>118</v>
      </c>
      <c r="D198" s="8" t="s">
        <v>18</v>
      </c>
      <c r="E198" s="9">
        <v>8.1999999999999993</v>
      </c>
      <c r="F198" s="9">
        <v>8.6</v>
      </c>
      <c r="G198" s="9">
        <v>8.6</v>
      </c>
      <c r="H198" s="9">
        <v>8.3000000000000007</v>
      </c>
      <c r="I198" s="10">
        <f t="shared" si="118"/>
        <v>4</v>
      </c>
      <c r="J198" s="10">
        <f t="shared" si="119"/>
        <v>16.900000000000006</v>
      </c>
      <c r="K198" s="10">
        <f t="shared" si="120"/>
        <v>8.4500000000000028</v>
      </c>
      <c r="L198" s="11">
        <f t="shared" si="121"/>
        <v>8.4250000000000007</v>
      </c>
      <c r="M198" s="12">
        <f t="shared" si="122"/>
        <v>8.4500000000000028</v>
      </c>
      <c r="N198" s="13">
        <v>8.5</v>
      </c>
      <c r="O198" s="13">
        <v>9</v>
      </c>
      <c r="P198" s="13">
        <v>8.6</v>
      </c>
      <c r="Q198" s="13">
        <v>8.6</v>
      </c>
      <c r="R198" s="14">
        <f t="shared" si="123"/>
        <v>4</v>
      </c>
      <c r="S198" s="14">
        <f t="shared" si="124"/>
        <v>17.200000000000003</v>
      </c>
      <c r="T198" s="14">
        <f t="shared" si="125"/>
        <v>8.6000000000000014</v>
      </c>
      <c r="U198" s="14">
        <f t="shared" si="126"/>
        <v>8.6750000000000007</v>
      </c>
      <c r="V198" s="15">
        <f t="shared" si="127"/>
        <v>8.6000000000000014</v>
      </c>
      <c r="W198" s="16">
        <v>9.91</v>
      </c>
      <c r="X198" s="16"/>
      <c r="Y198" s="17">
        <f t="shared" si="128"/>
        <v>26.960000000000004</v>
      </c>
      <c r="Z198" s="27">
        <f t="shared" si="129"/>
        <v>4</v>
      </c>
    </row>
    <row r="199" spans="1:26" ht="18.75" customHeight="1" x14ac:dyDescent="0.2">
      <c r="A199" s="39">
        <v>282</v>
      </c>
      <c r="B199" s="32" t="s">
        <v>84</v>
      </c>
      <c r="C199" s="33" t="s">
        <v>77</v>
      </c>
      <c r="D199" s="8" t="s">
        <v>18</v>
      </c>
      <c r="E199" s="9">
        <v>8.5</v>
      </c>
      <c r="F199" s="9">
        <v>9</v>
      </c>
      <c r="G199" s="9">
        <v>8.3000000000000007</v>
      </c>
      <c r="H199" s="9">
        <v>8.4</v>
      </c>
      <c r="I199" s="10">
        <f t="shared" si="118"/>
        <v>4</v>
      </c>
      <c r="J199" s="10">
        <f t="shared" si="119"/>
        <v>16.900000000000002</v>
      </c>
      <c r="K199" s="10">
        <f t="shared" si="120"/>
        <v>8.4500000000000011</v>
      </c>
      <c r="L199" s="11">
        <f t="shared" si="121"/>
        <v>8.5500000000000007</v>
      </c>
      <c r="M199" s="12">
        <f t="shared" si="122"/>
        <v>8.4500000000000011</v>
      </c>
      <c r="N199" s="13">
        <v>8.6</v>
      </c>
      <c r="O199" s="13">
        <v>8.4</v>
      </c>
      <c r="P199" s="13">
        <v>8.6999999999999993</v>
      </c>
      <c r="Q199" s="13">
        <v>8.6</v>
      </c>
      <c r="R199" s="14">
        <f t="shared" si="123"/>
        <v>4</v>
      </c>
      <c r="S199" s="14">
        <f t="shared" si="124"/>
        <v>17.199999999999996</v>
      </c>
      <c r="T199" s="14">
        <f t="shared" si="125"/>
        <v>8.5999999999999979</v>
      </c>
      <c r="U199" s="14">
        <f t="shared" si="126"/>
        <v>8.5749999999999993</v>
      </c>
      <c r="V199" s="15">
        <f t="shared" si="127"/>
        <v>8.5999999999999979</v>
      </c>
      <c r="W199" s="16">
        <v>9.91</v>
      </c>
      <c r="X199" s="16"/>
      <c r="Y199" s="17">
        <f t="shared" si="128"/>
        <v>26.959999999999997</v>
      </c>
      <c r="Z199" s="27">
        <f t="shared" si="129"/>
        <v>5</v>
      </c>
    </row>
    <row r="200" spans="1:26" ht="18.75" customHeight="1" x14ac:dyDescent="0.2">
      <c r="A200" s="39">
        <v>287</v>
      </c>
      <c r="B200" s="32" t="s">
        <v>123</v>
      </c>
      <c r="C200" s="33" t="s">
        <v>118</v>
      </c>
      <c r="D200" s="8" t="s">
        <v>18</v>
      </c>
      <c r="E200" s="9">
        <v>8.6</v>
      </c>
      <c r="F200" s="9">
        <v>8.5</v>
      </c>
      <c r="G200" s="9">
        <v>8.3000000000000007</v>
      </c>
      <c r="H200" s="9">
        <v>8.4</v>
      </c>
      <c r="I200" s="10">
        <f t="shared" si="118"/>
        <v>4</v>
      </c>
      <c r="J200" s="10">
        <f t="shared" si="119"/>
        <v>16.900000000000006</v>
      </c>
      <c r="K200" s="10">
        <f t="shared" si="120"/>
        <v>8.4500000000000028</v>
      </c>
      <c r="L200" s="11">
        <f t="shared" si="121"/>
        <v>8.4500000000000011</v>
      </c>
      <c r="M200" s="12">
        <f t="shared" si="122"/>
        <v>8.4500000000000028</v>
      </c>
      <c r="N200" s="13">
        <v>8.1999999999999993</v>
      </c>
      <c r="O200" s="13">
        <v>8.8000000000000007</v>
      </c>
      <c r="P200" s="13">
        <v>8.6999999999999993</v>
      </c>
      <c r="Q200" s="13">
        <v>8.1999999999999993</v>
      </c>
      <c r="R200" s="14">
        <f t="shared" si="123"/>
        <v>4</v>
      </c>
      <c r="S200" s="14">
        <f t="shared" si="124"/>
        <v>16.899999999999999</v>
      </c>
      <c r="T200" s="14">
        <f t="shared" si="125"/>
        <v>8.4499999999999993</v>
      </c>
      <c r="U200" s="14">
        <f t="shared" si="126"/>
        <v>8.4749999999999996</v>
      </c>
      <c r="V200" s="15">
        <f t="shared" si="127"/>
        <v>8.4499999999999993</v>
      </c>
      <c r="W200" s="16">
        <v>9.94</v>
      </c>
      <c r="X200" s="16"/>
      <c r="Y200" s="17">
        <f t="shared" si="128"/>
        <v>26.840000000000003</v>
      </c>
      <c r="Z200" s="27">
        <f t="shared" si="129"/>
        <v>6</v>
      </c>
    </row>
    <row r="201" spans="1:26" ht="18.75" customHeight="1" x14ac:dyDescent="0.2">
      <c r="A201" s="39">
        <v>263</v>
      </c>
      <c r="B201" s="32" t="s">
        <v>247</v>
      </c>
      <c r="C201" s="33" t="s">
        <v>135</v>
      </c>
      <c r="D201" s="8" t="s">
        <v>18</v>
      </c>
      <c r="E201" s="9">
        <v>8.4</v>
      </c>
      <c r="F201" s="9">
        <v>8.6999999999999993</v>
      </c>
      <c r="G201" s="9">
        <v>7.9</v>
      </c>
      <c r="H201" s="9">
        <v>8.4</v>
      </c>
      <c r="I201" s="10">
        <f t="shared" si="118"/>
        <v>4</v>
      </c>
      <c r="J201" s="10">
        <f t="shared" si="119"/>
        <v>16.799999999999997</v>
      </c>
      <c r="K201" s="10">
        <f t="shared" si="120"/>
        <v>8.3999999999999986</v>
      </c>
      <c r="L201" s="11">
        <f t="shared" si="121"/>
        <v>8.35</v>
      </c>
      <c r="M201" s="12">
        <f t="shared" si="122"/>
        <v>8.3999999999999986</v>
      </c>
      <c r="N201" s="13">
        <v>8.1999999999999993</v>
      </c>
      <c r="O201" s="13">
        <v>8.3000000000000007</v>
      </c>
      <c r="P201" s="13">
        <v>8.9</v>
      </c>
      <c r="Q201" s="13">
        <v>8.6</v>
      </c>
      <c r="R201" s="14">
        <f t="shared" si="123"/>
        <v>4</v>
      </c>
      <c r="S201" s="14">
        <f t="shared" si="124"/>
        <v>16.899999999999999</v>
      </c>
      <c r="T201" s="14">
        <f t="shared" si="125"/>
        <v>8.4499999999999993</v>
      </c>
      <c r="U201" s="14">
        <f t="shared" si="126"/>
        <v>8.5</v>
      </c>
      <c r="V201" s="15">
        <f t="shared" si="127"/>
        <v>8.4499999999999993</v>
      </c>
      <c r="W201" s="16">
        <v>9.9700000000000006</v>
      </c>
      <c r="X201" s="16"/>
      <c r="Y201" s="17">
        <f t="shared" si="128"/>
        <v>26.82</v>
      </c>
      <c r="Z201" s="27">
        <f t="shared" si="129"/>
        <v>7</v>
      </c>
    </row>
    <row r="202" spans="1:26" ht="18.75" customHeight="1" x14ac:dyDescent="0.2">
      <c r="A202" s="39">
        <v>274</v>
      </c>
      <c r="B202" s="73" t="s">
        <v>160</v>
      </c>
      <c r="C202" s="33" t="s">
        <v>156</v>
      </c>
      <c r="D202" s="8" t="s">
        <v>18</v>
      </c>
      <c r="E202" s="9">
        <v>8.1999999999999993</v>
      </c>
      <c r="F202" s="9">
        <v>8.6</v>
      </c>
      <c r="G202" s="9">
        <v>8.1999999999999993</v>
      </c>
      <c r="H202" s="9">
        <v>8.6</v>
      </c>
      <c r="I202" s="10">
        <f t="shared" si="118"/>
        <v>4</v>
      </c>
      <c r="J202" s="10">
        <f t="shared" si="119"/>
        <v>16.799999999999997</v>
      </c>
      <c r="K202" s="10">
        <f t="shared" si="120"/>
        <v>8.3999999999999986</v>
      </c>
      <c r="L202" s="11">
        <f t="shared" si="121"/>
        <v>8.3999999999999986</v>
      </c>
      <c r="M202" s="12">
        <f t="shared" si="122"/>
        <v>8.3999999999999986</v>
      </c>
      <c r="N202" s="13">
        <v>8.3000000000000007</v>
      </c>
      <c r="O202" s="13">
        <v>8.1999999999999993</v>
      </c>
      <c r="P202" s="13">
        <v>8.8000000000000007</v>
      </c>
      <c r="Q202" s="13">
        <v>8.6</v>
      </c>
      <c r="R202" s="14">
        <f t="shared" si="123"/>
        <v>4</v>
      </c>
      <c r="S202" s="14">
        <f t="shared" si="124"/>
        <v>16.899999999999999</v>
      </c>
      <c r="T202" s="14">
        <f t="shared" si="125"/>
        <v>8.4499999999999993</v>
      </c>
      <c r="U202" s="14">
        <f t="shared" si="126"/>
        <v>8.4749999999999996</v>
      </c>
      <c r="V202" s="15">
        <f t="shared" si="127"/>
        <v>8.4499999999999993</v>
      </c>
      <c r="W202" s="16">
        <v>9.9700000000000006</v>
      </c>
      <c r="X202" s="16"/>
      <c r="Y202" s="17">
        <f t="shared" si="128"/>
        <v>26.82</v>
      </c>
      <c r="Z202" s="27">
        <f t="shared" si="129"/>
        <v>7</v>
      </c>
    </row>
    <row r="203" spans="1:26" ht="18.75" customHeight="1" x14ac:dyDescent="0.2">
      <c r="A203" s="39">
        <v>275</v>
      </c>
      <c r="B203" s="41" t="s">
        <v>243</v>
      </c>
      <c r="C203" s="40" t="s">
        <v>41</v>
      </c>
      <c r="D203" s="8" t="s">
        <v>18</v>
      </c>
      <c r="E203" s="9">
        <v>8.4</v>
      </c>
      <c r="F203" s="9">
        <v>8.3000000000000007</v>
      </c>
      <c r="G203" s="9">
        <v>8.3000000000000007</v>
      </c>
      <c r="H203" s="9">
        <v>8.3000000000000007</v>
      </c>
      <c r="I203" s="10">
        <f t="shared" si="118"/>
        <v>4</v>
      </c>
      <c r="J203" s="10">
        <f t="shared" si="119"/>
        <v>16.600000000000001</v>
      </c>
      <c r="K203" s="10">
        <f t="shared" si="120"/>
        <v>8.3000000000000007</v>
      </c>
      <c r="L203" s="11">
        <f t="shared" si="121"/>
        <v>8.3250000000000011</v>
      </c>
      <c r="M203" s="12">
        <f t="shared" si="122"/>
        <v>8.3000000000000007</v>
      </c>
      <c r="N203" s="13">
        <v>8.1999999999999993</v>
      </c>
      <c r="O203" s="13">
        <v>8.3000000000000007</v>
      </c>
      <c r="P203" s="13">
        <v>8.9</v>
      </c>
      <c r="Q203" s="13">
        <v>8.6999999999999993</v>
      </c>
      <c r="R203" s="14">
        <f t="shared" si="123"/>
        <v>4</v>
      </c>
      <c r="S203" s="14">
        <f t="shared" si="124"/>
        <v>16.999999999999993</v>
      </c>
      <c r="T203" s="14">
        <f t="shared" si="125"/>
        <v>8.4999999999999964</v>
      </c>
      <c r="U203" s="14">
        <f t="shared" si="126"/>
        <v>8.5249999999999986</v>
      </c>
      <c r="V203" s="15">
        <f t="shared" si="127"/>
        <v>8.4999999999999964</v>
      </c>
      <c r="W203" s="16">
        <v>9.91</v>
      </c>
      <c r="X203" s="16"/>
      <c r="Y203" s="17">
        <f t="shared" si="128"/>
        <v>26.709999999999997</v>
      </c>
      <c r="Z203" s="38">
        <f t="shared" si="129"/>
        <v>9</v>
      </c>
    </row>
    <row r="204" spans="1:26" ht="18.75" customHeight="1" x14ac:dyDescent="0.2">
      <c r="A204" s="39">
        <v>266</v>
      </c>
      <c r="B204" s="32" t="s">
        <v>245</v>
      </c>
      <c r="C204" s="33" t="s">
        <v>77</v>
      </c>
      <c r="D204" s="8" t="s">
        <v>18</v>
      </c>
      <c r="E204" s="9">
        <v>8.1999999999999993</v>
      </c>
      <c r="F204" s="9">
        <v>8.5</v>
      </c>
      <c r="G204" s="9">
        <v>7.9</v>
      </c>
      <c r="H204" s="9">
        <v>8.4</v>
      </c>
      <c r="I204" s="10">
        <f t="shared" si="118"/>
        <v>4</v>
      </c>
      <c r="J204" s="10">
        <f t="shared" si="119"/>
        <v>16.600000000000001</v>
      </c>
      <c r="K204" s="10">
        <f t="shared" si="120"/>
        <v>8.3000000000000007</v>
      </c>
      <c r="L204" s="11">
        <f t="shared" si="121"/>
        <v>8.25</v>
      </c>
      <c r="M204" s="12">
        <f t="shared" si="122"/>
        <v>8.3000000000000007</v>
      </c>
      <c r="N204" s="13">
        <v>8.1</v>
      </c>
      <c r="O204" s="13">
        <v>8.4</v>
      </c>
      <c r="P204" s="13">
        <v>8.5</v>
      </c>
      <c r="Q204" s="13">
        <v>8.4</v>
      </c>
      <c r="R204" s="14">
        <f t="shared" si="123"/>
        <v>4</v>
      </c>
      <c r="S204" s="14">
        <f t="shared" si="124"/>
        <v>16.799999999999997</v>
      </c>
      <c r="T204" s="14">
        <f t="shared" si="125"/>
        <v>8.3999999999999986</v>
      </c>
      <c r="U204" s="14">
        <f t="shared" si="126"/>
        <v>8.35</v>
      </c>
      <c r="V204" s="15">
        <f t="shared" si="127"/>
        <v>8.3999999999999986</v>
      </c>
      <c r="W204" s="16">
        <v>10</v>
      </c>
      <c r="X204" s="16"/>
      <c r="Y204" s="17">
        <f t="shared" si="128"/>
        <v>26.7</v>
      </c>
      <c r="Z204" s="27">
        <f t="shared" si="129"/>
        <v>10</v>
      </c>
    </row>
    <row r="205" spans="1:26" ht="18.75" customHeight="1" x14ac:dyDescent="0.2">
      <c r="A205" s="39">
        <v>262</v>
      </c>
      <c r="B205" s="32" t="s">
        <v>330</v>
      </c>
      <c r="C205" s="33" t="s">
        <v>260</v>
      </c>
      <c r="D205" s="8" t="s">
        <v>18</v>
      </c>
      <c r="E205" s="9">
        <v>8.6</v>
      </c>
      <c r="F205" s="9">
        <v>8.4</v>
      </c>
      <c r="G205" s="9">
        <v>8</v>
      </c>
      <c r="H205" s="9">
        <v>8.1999999999999993</v>
      </c>
      <c r="I205" s="10">
        <f t="shared" si="118"/>
        <v>4</v>
      </c>
      <c r="J205" s="10">
        <f t="shared" si="119"/>
        <v>16.600000000000001</v>
      </c>
      <c r="K205" s="10">
        <f t="shared" si="120"/>
        <v>8.3000000000000007</v>
      </c>
      <c r="L205" s="11">
        <f t="shared" si="121"/>
        <v>8.3000000000000007</v>
      </c>
      <c r="M205" s="12">
        <f t="shared" si="122"/>
        <v>8.3000000000000007</v>
      </c>
      <c r="N205" s="13">
        <v>8.5</v>
      </c>
      <c r="O205" s="13">
        <v>8.4</v>
      </c>
      <c r="P205" s="13">
        <v>8.6999999999999993</v>
      </c>
      <c r="Q205" s="13">
        <v>8.1999999999999993</v>
      </c>
      <c r="R205" s="14">
        <f t="shared" si="123"/>
        <v>4</v>
      </c>
      <c r="S205" s="14">
        <f t="shared" si="124"/>
        <v>16.899999999999999</v>
      </c>
      <c r="T205" s="14">
        <f t="shared" si="125"/>
        <v>8.4499999999999993</v>
      </c>
      <c r="U205" s="14">
        <f t="shared" si="126"/>
        <v>8.4499999999999993</v>
      </c>
      <c r="V205" s="15">
        <f t="shared" si="127"/>
        <v>8.4499999999999993</v>
      </c>
      <c r="W205" s="16">
        <v>9.8800000000000008</v>
      </c>
      <c r="X205" s="16"/>
      <c r="Y205" s="17">
        <f t="shared" si="128"/>
        <v>26.630000000000003</v>
      </c>
      <c r="Z205" s="27">
        <f t="shared" si="129"/>
        <v>11</v>
      </c>
    </row>
    <row r="206" spans="1:26" ht="18.75" customHeight="1" x14ac:dyDescent="0.2">
      <c r="A206" s="39">
        <v>280</v>
      </c>
      <c r="B206" s="32" t="s">
        <v>184</v>
      </c>
      <c r="C206" s="33" t="s">
        <v>172</v>
      </c>
      <c r="D206" s="8" t="s">
        <v>18</v>
      </c>
      <c r="E206" s="9">
        <v>8.4</v>
      </c>
      <c r="F206" s="9">
        <v>8.5</v>
      </c>
      <c r="G206" s="9">
        <v>8.3000000000000007</v>
      </c>
      <c r="H206" s="9">
        <v>8</v>
      </c>
      <c r="I206" s="10">
        <f t="shared" si="118"/>
        <v>4</v>
      </c>
      <c r="J206" s="10">
        <f t="shared" si="119"/>
        <v>16.700000000000003</v>
      </c>
      <c r="K206" s="10">
        <f t="shared" si="120"/>
        <v>8.3500000000000014</v>
      </c>
      <c r="L206" s="11">
        <f t="shared" si="121"/>
        <v>8.3000000000000007</v>
      </c>
      <c r="M206" s="12">
        <f t="shared" si="122"/>
        <v>8.3500000000000014</v>
      </c>
      <c r="N206" s="13">
        <v>8.1999999999999993</v>
      </c>
      <c r="O206" s="13">
        <v>8.5</v>
      </c>
      <c r="P206" s="13">
        <v>8.3000000000000007</v>
      </c>
      <c r="Q206" s="13">
        <v>8.1999999999999993</v>
      </c>
      <c r="R206" s="14">
        <f t="shared" si="123"/>
        <v>4</v>
      </c>
      <c r="S206" s="14">
        <f t="shared" si="124"/>
        <v>16.500000000000004</v>
      </c>
      <c r="T206" s="14">
        <f t="shared" si="125"/>
        <v>8.2500000000000018</v>
      </c>
      <c r="U206" s="14">
        <f t="shared" si="126"/>
        <v>8.3000000000000007</v>
      </c>
      <c r="V206" s="15">
        <f t="shared" si="127"/>
        <v>8.2500000000000018</v>
      </c>
      <c r="W206" s="16">
        <v>9.9700000000000006</v>
      </c>
      <c r="X206" s="16"/>
      <c r="Y206" s="17">
        <f t="shared" si="128"/>
        <v>26.57</v>
      </c>
      <c r="Z206" s="27">
        <f t="shared" si="129"/>
        <v>12</v>
      </c>
    </row>
    <row r="207" spans="1:26" ht="18.75" customHeight="1" x14ac:dyDescent="0.2">
      <c r="A207" s="39">
        <v>273</v>
      </c>
      <c r="B207" s="32" t="s">
        <v>299</v>
      </c>
      <c r="C207" s="33" t="s">
        <v>293</v>
      </c>
      <c r="D207" s="8" t="s">
        <v>18</v>
      </c>
      <c r="E207" s="9">
        <v>8</v>
      </c>
      <c r="F207" s="9">
        <v>8.1</v>
      </c>
      <c r="G207" s="9">
        <v>8</v>
      </c>
      <c r="H207" s="9">
        <v>8.3000000000000007</v>
      </c>
      <c r="I207" s="10">
        <f t="shared" si="118"/>
        <v>4</v>
      </c>
      <c r="J207" s="10">
        <f t="shared" si="119"/>
        <v>16.100000000000005</v>
      </c>
      <c r="K207" s="10">
        <f t="shared" si="120"/>
        <v>8.0500000000000025</v>
      </c>
      <c r="L207" s="11">
        <f t="shared" si="121"/>
        <v>8.1000000000000014</v>
      </c>
      <c r="M207" s="12">
        <f t="shared" si="122"/>
        <v>8.0500000000000025</v>
      </c>
      <c r="N207" s="13">
        <v>8.4</v>
      </c>
      <c r="O207" s="13">
        <v>8.5</v>
      </c>
      <c r="P207" s="13">
        <v>8.5</v>
      </c>
      <c r="Q207" s="13">
        <v>8.5</v>
      </c>
      <c r="R207" s="14">
        <f t="shared" si="123"/>
        <v>4</v>
      </c>
      <c r="S207" s="14">
        <f t="shared" si="124"/>
        <v>17</v>
      </c>
      <c r="T207" s="14">
        <f t="shared" si="125"/>
        <v>8.5</v>
      </c>
      <c r="U207" s="14">
        <f t="shared" si="126"/>
        <v>8.4749999999999996</v>
      </c>
      <c r="V207" s="15">
        <f t="shared" si="127"/>
        <v>8.5</v>
      </c>
      <c r="W207" s="16">
        <v>9.9700000000000006</v>
      </c>
      <c r="X207" s="16"/>
      <c r="Y207" s="17">
        <f t="shared" si="128"/>
        <v>26.520000000000003</v>
      </c>
      <c r="Z207" s="27">
        <f t="shared" si="129"/>
        <v>13</v>
      </c>
    </row>
    <row r="208" spans="1:26" ht="18.75" customHeight="1" x14ac:dyDescent="0.2">
      <c r="A208" s="39">
        <v>283</v>
      </c>
      <c r="B208" s="32" t="s">
        <v>131</v>
      </c>
      <c r="C208" s="33" t="s">
        <v>128</v>
      </c>
      <c r="D208" s="8" t="s">
        <v>18</v>
      </c>
      <c r="E208" s="9">
        <v>8.1999999999999993</v>
      </c>
      <c r="F208" s="9">
        <v>8.1999999999999993</v>
      </c>
      <c r="G208" s="9">
        <v>7.8</v>
      </c>
      <c r="H208" s="9">
        <v>8.5</v>
      </c>
      <c r="I208" s="10">
        <f t="shared" si="118"/>
        <v>4</v>
      </c>
      <c r="J208" s="10">
        <f t="shared" si="119"/>
        <v>16.400000000000002</v>
      </c>
      <c r="K208" s="10">
        <f t="shared" si="120"/>
        <v>8.2000000000000011</v>
      </c>
      <c r="L208" s="11">
        <f t="shared" si="121"/>
        <v>8.1750000000000007</v>
      </c>
      <c r="M208" s="12">
        <f t="shared" si="122"/>
        <v>8.2000000000000011</v>
      </c>
      <c r="N208" s="13">
        <v>8.3000000000000007</v>
      </c>
      <c r="O208" s="13">
        <v>8.6999999999999993</v>
      </c>
      <c r="P208" s="13">
        <v>8.3000000000000007</v>
      </c>
      <c r="Q208" s="13">
        <v>8.3000000000000007</v>
      </c>
      <c r="R208" s="14">
        <f t="shared" si="123"/>
        <v>4</v>
      </c>
      <c r="S208" s="14">
        <f t="shared" si="124"/>
        <v>16.600000000000001</v>
      </c>
      <c r="T208" s="14">
        <f t="shared" si="125"/>
        <v>8.3000000000000007</v>
      </c>
      <c r="U208" s="14">
        <f t="shared" si="126"/>
        <v>8.4</v>
      </c>
      <c r="V208" s="15">
        <f t="shared" si="127"/>
        <v>8.3000000000000007</v>
      </c>
      <c r="W208" s="16">
        <v>9.94</v>
      </c>
      <c r="X208" s="16"/>
      <c r="Y208" s="17">
        <f t="shared" si="128"/>
        <v>26.439999999999998</v>
      </c>
      <c r="Z208" s="27">
        <f t="shared" si="129"/>
        <v>14</v>
      </c>
    </row>
    <row r="209" spans="1:26" ht="18.75" customHeight="1" x14ac:dyDescent="0.2">
      <c r="A209" s="39">
        <v>277</v>
      </c>
      <c r="B209" s="32" t="s">
        <v>166</v>
      </c>
      <c r="C209" s="33" t="s">
        <v>161</v>
      </c>
      <c r="D209" s="8" t="s">
        <v>18</v>
      </c>
      <c r="E209" s="9">
        <v>7.7</v>
      </c>
      <c r="F209" s="9">
        <v>8</v>
      </c>
      <c r="G209" s="9">
        <v>8</v>
      </c>
      <c r="H209" s="9">
        <v>8.3000000000000007</v>
      </c>
      <c r="I209" s="10">
        <f t="shared" si="118"/>
        <v>4</v>
      </c>
      <c r="J209" s="10">
        <f t="shared" si="119"/>
        <v>16</v>
      </c>
      <c r="K209" s="10">
        <f t="shared" si="120"/>
        <v>8</v>
      </c>
      <c r="L209" s="11">
        <f t="shared" si="121"/>
        <v>8</v>
      </c>
      <c r="M209" s="12">
        <f t="shared" si="122"/>
        <v>8</v>
      </c>
      <c r="N209" s="13">
        <v>8.1999999999999993</v>
      </c>
      <c r="O209" s="13">
        <v>8.5</v>
      </c>
      <c r="P209" s="13">
        <v>8.3000000000000007</v>
      </c>
      <c r="Q209" s="13">
        <v>8.4</v>
      </c>
      <c r="R209" s="14">
        <f t="shared" si="123"/>
        <v>4</v>
      </c>
      <c r="S209" s="14">
        <f t="shared" si="124"/>
        <v>16.7</v>
      </c>
      <c r="T209" s="14">
        <f t="shared" si="125"/>
        <v>8.35</v>
      </c>
      <c r="U209" s="14">
        <f t="shared" si="126"/>
        <v>8.35</v>
      </c>
      <c r="V209" s="15">
        <f t="shared" si="127"/>
        <v>8.35</v>
      </c>
      <c r="W209" s="16">
        <v>9.91</v>
      </c>
      <c r="X209" s="16"/>
      <c r="Y209" s="17">
        <f t="shared" si="128"/>
        <v>26.26</v>
      </c>
      <c r="Z209" s="27">
        <f t="shared" si="129"/>
        <v>15</v>
      </c>
    </row>
    <row r="210" spans="1:26" ht="18.75" customHeight="1" x14ac:dyDescent="0.2">
      <c r="A210" s="39">
        <v>260</v>
      </c>
      <c r="B210" s="32" t="s">
        <v>110</v>
      </c>
      <c r="C210" s="33" t="s">
        <v>95</v>
      </c>
      <c r="D210" s="8" t="s">
        <v>18</v>
      </c>
      <c r="E210" s="9">
        <v>8</v>
      </c>
      <c r="F210" s="9">
        <v>8</v>
      </c>
      <c r="G210" s="9">
        <v>8</v>
      </c>
      <c r="H210" s="9">
        <v>8</v>
      </c>
      <c r="I210" s="10">
        <f t="shared" si="118"/>
        <v>4</v>
      </c>
      <c r="J210" s="10">
        <f t="shared" si="119"/>
        <v>16</v>
      </c>
      <c r="K210" s="10">
        <f t="shared" si="120"/>
        <v>8</v>
      </c>
      <c r="L210" s="11">
        <f t="shared" si="121"/>
        <v>8</v>
      </c>
      <c r="M210" s="12">
        <f t="shared" si="122"/>
        <v>8</v>
      </c>
      <c r="N210" s="13">
        <v>8.4</v>
      </c>
      <c r="O210" s="13">
        <v>8.6</v>
      </c>
      <c r="P210" s="13">
        <v>8.4</v>
      </c>
      <c r="Q210" s="13">
        <v>8.3000000000000007</v>
      </c>
      <c r="R210" s="14">
        <f t="shared" si="123"/>
        <v>4</v>
      </c>
      <c r="S210" s="14">
        <f t="shared" si="124"/>
        <v>16.800000000000004</v>
      </c>
      <c r="T210" s="14">
        <f t="shared" si="125"/>
        <v>8.4000000000000021</v>
      </c>
      <c r="U210" s="14">
        <f t="shared" si="126"/>
        <v>8.4250000000000007</v>
      </c>
      <c r="V210" s="15">
        <f t="shared" si="127"/>
        <v>8.4000000000000021</v>
      </c>
      <c r="W210" s="16">
        <v>9.94</v>
      </c>
      <c r="X210" s="16">
        <v>0.1</v>
      </c>
      <c r="Y210" s="17">
        <f t="shared" si="128"/>
        <v>26.240000000000002</v>
      </c>
      <c r="Z210" s="27">
        <f t="shared" si="129"/>
        <v>16</v>
      </c>
    </row>
    <row r="211" spans="1:26" ht="18.75" customHeight="1" x14ac:dyDescent="0.2">
      <c r="A211" s="39">
        <v>288</v>
      </c>
      <c r="B211" s="32" t="s">
        <v>167</v>
      </c>
      <c r="C211" s="33" t="s">
        <v>161</v>
      </c>
      <c r="D211" s="8" t="s">
        <v>18</v>
      </c>
      <c r="E211" s="9">
        <v>8.4</v>
      </c>
      <c r="F211" s="9">
        <v>8.1</v>
      </c>
      <c r="G211" s="9">
        <v>8</v>
      </c>
      <c r="H211" s="9">
        <v>8.3000000000000007</v>
      </c>
      <c r="I211" s="10">
        <f t="shared" si="118"/>
        <v>4</v>
      </c>
      <c r="J211" s="10">
        <f t="shared" si="119"/>
        <v>16.399999999999999</v>
      </c>
      <c r="K211" s="10">
        <f t="shared" si="120"/>
        <v>8.1999999999999993</v>
      </c>
      <c r="L211" s="11">
        <f t="shared" si="121"/>
        <v>8.1999999999999993</v>
      </c>
      <c r="M211" s="12">
        <f t="shared" si="122"/>
        <v>8.1999999999999993</v>
      </c>
      <c r="N211" s="13">
        <v>8</v>
      </c>
      <c r="O211" s="13">
        <v>7.8</v>
      </c>
      <c r="P211" s="13">
        <v>8.3000000000000007</v>
      </c>
      <c r="Q211" s="13">
        <v>8.1</v>
      </c>
      <c r="R211" s="14">
        <f t="shared" si="123"/>
        <v>4</v>
      </c>
      <c r="S211" s="14">
        <f t="shared" si="124"/>
        <v>16.100000000000001</v>
      </c>
      <c r="T211" s="14">
        <f t="shared" si="125"/>
        <v>8.0500000000000007</v>
      </c>
      <c r="U211" s="14">
        <f t="shared" si="126"/>
        <v>8.0500000000000007</v>
      </c>
      <c r="V211" s="15">
        <f t="shared" si="127"/>
        <v>8.0500000000000007</v>
      </c>
      <c r="W211" s="16">
        <v>9.94</v>
      </c>
      <c r="X211" s="16"/>
      <c r="Y211" s="17">
        <f t="shared" si="128"/>
        <v>26.189999999999998</v>
      </c>
      <c r="Z211" s="27">
        <f t="shared" si="129"/>
        <v>17</v>
      </c>
    </row>
    <row r="212" spans="1:26" ht="18.75" customHeight="1" x14ac:dyDescent="0.2">
      <c r="A212" s="39">
        <v>265</v>
      </c>
      <c r="B212" s="32" t="s">
        <v>109</v>
      </c>
      <c r="C212" s="33" t="s">
        <v>95</v>
      </c>
      <c r="D212" s="8" t="s">
        <v>18</v>
      </c>
      <c r="E212" s="9">
        <v>8.1999999999999993</v>
      </c>
      <c r="F212" s="9">
        <v>7.7</v>
      </c>
      <c r="G212" s="9">
        <v>7.7</v>
      </c>
      <c r="H212" s="9">
        <v>8.3000000000000007</v>
      </c>
      <c r="I212" s="10">
        <f t="shared" si="118"/>
        <v>4</v>
      </c>
      <c r="J212" s="10">
        <f t="shared" si="119"/>
        <v>15.899999999999999</v>
      </c>
      <c r="K212" s="10">
        <f t="shared" si="120"/>
        <v>7.9499999999999993</v>
      </c>
      <c r="L212" s="11">
        <f t="shared" si="121"/>
        <v>7.9749999999999996</v>
      </c>
      <c r="M212" s="12">
        <f t="shared" si="122"/>
        <v>7.9499999999999993</v>
      </c>
      <c r="N212" s="13">
        <v>8.1999999999999993</v>
      </c>
      <c r="O212" s="13">
        <v>8.3000000000000007</v>
      </c>
      <c r="P212" s="13">
        <v>8.3000000000000007</v>
      </c>
      <c r="Q212" s="13">
        <v>8.1999999999999993</v>
      </c>
      <c r="R212" s="14">
        <f t="shared" si="123"/>
        <v>4</v>
      </c>
      <c r="S212" s="14">
        <f t="shared" si="124"/>
        <v>16.5</v>
      </c>
      <c r="T212" s="14">
        <f t="shared" si="125"/>
        <v>8.25</v>
      </c>
      <c r="U212" s="14">
        <f t="shared" si="126"/>
        <v>8.25</v>
      </c>
      <c r="V212" s="15">
        <f t="shared" si="127"/>
        <v>8.25</v>
      </c>
      <c r="W212" s="16">
        <v>9.9700000000000006</v>
      </c>
      <c r="X212" s="16"/>
      <c r="Y212" s="17">
        <f t="shared" si="128"/>
        <v>26.17</v>
      </c>
      <c r="Z212" s="27">
        <f t="shared" si="129"/>
        <v>18</v>
      </c>
    </row>
    <row r="213" spans="1:26" ht="18.75" customHeight="1" x14ac:dyDescent="0.2">
      <c r="A213" s="39">
        <v>268</v>
      </c>
      <c r="B213" s="32" t="s">
        <v>300</v>
      </c>
      <c r="C213" s="33" t="s">
        <v>293</v>
      </c>
      <c r="D213" s="8" t="s">
        <v>18</v>
      </c>
      <c r="E213" s="9">
        <v>7.7</v>
      </c>
      <c r="F213" s="9">
        <v>8.6</v>
      </c>
      <c r="G213" s="9">
        <v>7.8</v>
      </c>
      <c r="H213" s="9">
        <v>8.1999999999999993</v>
      </c>
      <c r="I213" s="10">
        <f t="shared" si="118"/>
        <v>4</v>
      </c>
      <c r="J213" s="10">
        <f t="shared" si="119"/>
        <v>15.999999999999996</v>
      </c>
      <c r="K213" s="10">
        <f t="shared" si="120"/>
        <v>7.9999999999999982</v>
      </c>
      <c r="L213" s="11">
        <f t="shared" si="121"/>
        <v>8.0749999999999993</v>
      </c>
      <c r="M213" s="12">
        <f t="shared" si="122"/>
        <v>7.9999999999999982</v>
      </c>
      <c r="N213" s="13">
        <v>8.1999999999999993</v>
      </c>
      <c r="O213" s="13">
        <v>8.1999999999999993</v>
      </c>
      <c r="P213" s="13">
        <v>8.3000000000000007</v>
      </c>
      <c r="Q213" s="13">
        <v>8.1999999999999993</v>
      </c>
      <c r="R213" s="14">
        <f t="shared" si="123"/>
        <v>4</v>
      </c>
      <c r="S213" s="14">
        <f t="shared" si="124"/>
        <v>16.399999999999999</v>
      </c>
      <c r="T213" s="14">
        <f t="shared" si="125"/>
        <v>8.1999999999999993</v>
      </c>
      <c r="U213" s="14">
        <f t="shared" si="126"/>
        <v>8.2249999999999996</v>
      </c>
      <c r="V213" s="15">
        <f t="shared" si="127"/>
        <v>8.1999999999999993</v>
      </c>
      <c r="W213" s="16">
        <v>9.9700000000000006</v>
      </c>
      <c r="X213" s="16"/>
      <c r="Y213" s="17">
        <f t="shared" si="128"/>
        <v>26.169999999999995</v>
      </c>
      <c r="Z213" s="27">
        <f t="shared" si="129"/>
        <v>19</v>
      </c>
    </row>
    <row r="214" spans="1:26" ht="18.75" customHeight="1" x14ac:dyDescent="0.2">
      <c r="A214" s="39">
        <v>261</v>
      </c>
      <c r="B214" s="32" t="s">
        <v>138</v>
      </c>
      <c r="C214" s="33" t="s">
        <v>137</v>
      </c>
      <c r="D214" s="8" t="s">
        <v>18</v>
      </c>
      <c r="E214" s="9">
        <v>7.7</v>
      </c>
      <c r="F214" s="9">
        <v>7.4</v>
      </c>
      <c r="G214" s="9">
        <v>7.5</v>
      </c>
      <c r="H214" s="9">
        <v>8.1</v>
      </c>
      <c r="I214" s="10">
        <f t="shared" si="118"/>
        <v>4</v>
      </c>
      <c r="J214" s="10">
        <f t="shared" si="119"/>
        <v>15.200000000000003</v>
      </c>
      <c r="K214" s="10">
        <f t="shared" si="120"/>
        <v>7.6000000000000014</v>
      </c>
      <c r="L214" s="11">
        <f t="shared" si="121"/>
        <v>7.6750000000000007</v>
      </c>
      <c r="M214" s="12">
        <f t="shared" si="122"/>
        <v>7.6000000000000014</v>
      </c>
      <c r="N214" s="13">
        <v>8.6999999999999993</v>
      </c>
      <c r="O214" s="13">
        <v>8.4</v>
      </c>
      <c r="P214" s="13">
        <v>8.4</v>
      </c>
      <c r="Q214" s="13">
        <v>8.6</v>
      </c>
      <c r="R214" s="14">
        <f t="shared" si="123"/>
        <v>4</v>
      </c>
      <c r="S214" s="14">
        <f t="shared" si="124"/>
        <v>17</v>
      </c>
      <c r="T214" s="14">
        <f t="shared" si="125"/>
        <v>8.5</v>
      </c>
      <c r="U214" s="14">
        <f t="shared" si="126"/>
        <v>8.5250000000000004</v>
      </c>
      <c r="V214" s="15">
        <f t="shared" si="127"/>
        <v>8.5</v>
      </c>
      <c r="W214" s="16">
        <v>9.94</v>
      </c>
      <c r="X214" s="16"/>
      <c r="Y214" s="17">
        <f t="shared" si="128"/>
        <v>26.04</v>
      </c>
      <c r="Z214" s="27">
        <f t="shared" si="129"/>
        <v>20</v>
      </c>
    </row>
    <row r="215" spans="1:26" ht="18.75" customHeight="1" x14ac:dyDescent="0.2">
      <c r="A215" s="39">
        <v>269</v>
      </c>
      <c r="B215" s="41" t="s">
        <v>244</v>
      </c>
      <c r="C215" s="33" t="s">
        <v>76</v>
      </c>
      <c r="D215" s="8" t="s">
        <v>18</v>
      </c>
      <c r="E215" s="9">
        <v>7.7</v>
      </c>
      <c r="F215" s="9">
        <v>7.5</v>
      </c>
      <c r="G215" s="9">
        <v>7.8</v>
      </c>
      <c r="H215" s="9">
        <v>7.8</v>
      </c>
      <c r="I215" s="10">
        <f t="shared" si="118"/>
        <v>4</v>
      </c>
      <c r="J215" s="10">
        <f t="shared" si="119"/>
        <v>15.5</v>
      </c>
      <c r="K215" s="10">
        <f t="shared" si="120"/>
        <v>7.75</v>
      </c>
      <c r="L215" s="11">
        <f t="shared" si="121"/>
        <v>7.7</v>
      </c>
      <c r="M215" s="12">
        <f t="shared" si="122"/>
        <v>7.75</v>
      </c>
      <c r="N215" s="13">
        <v>8.3000000000000007</v>
      </c>
      <c r="O215" s="13">
        <v>8.4</v>
      </c>
      <c r="P215" s="13">
        <v>8.1999999999999993</v>
      </c>
      <c r="Q215" s="13">
        <v>8.1</v>
      </c>
      <c r="R215" s="14">
        <f t="shared" si="123"/>
        <v>4</v>
      </c>
      <c r="S215" s="14">
        <f t="shared" si="124"/>
        <v>16.5</v>
      </c>
      <c r="T215" s="14">
        <f t="shared" si="125"/>
        <v>8.25</v>
      </c>
      <c r="U215" s="14">
        <f t="shared" si="126"/>
        <v>8.25</v>
      </c>
      <c r="V215" s="15">
        <f t="shared" si="127"/>
        <v>8.25</v>
      </c>
      <c r="W215" s="16">
        <v>9.9700000000000006</v>
      </c>
      <c r="X215" s="16"/>
      <c r="Y215" s="17">
        <f t="shared" si="128"/>
        <v>25.97</v>
      </c>
      <c r="Z215" s="27">
        <f t="shared" si="129"/>
        <v>21</v>
      </c>
    </row>
    <row r="216" spans="1:26" ht="18.75" customHeight="1" x14ac:dyDescent="0.2">
      <c r="A216" s="39">
        <v>289</v>
      </c>
      <c r="B216" s="32" t="s">
        <v>242</v>
      </c>
      <c r="C216" s="33" t="s">
        <v>41</v>
      </c>
      <c r="D216" s="8" t="s">
        <v>18</v>
      </c>
      <c r="E216" s="9">
        <v>7.5</v>
      </c>
      <c r="F216" s="9">
        <v>7.5</v>
      </c>
      <c r="G216" s="9">
        <v>7.8</v>
      </c>
      <c r="H216" s="9">
        <v>8.4</v>
      </c>
      <c r="I216" s="10">
        <f t="shared" si="118"/>
        <v>4</v>
      </c>
      <c r="J216" s="10">
        <f t="shared" si="119"/>
        <v>15.300000000000002</v>
      </c>
      <c r="K216" s="10">
        <f t="shared" si="120"/>
        <v>7.6500000000000012</v>
      </c>
      <c r="L216" s="11">
        <f t="shared" si="121"/>
        <v>7.8000000000000007</v>
      </c>
      <c r="M216" s="12">
        <f t="shared" si="122"/>
        <v>7.6500000000000012</v>
      </c>
      <c r="N216" s="13">
        <v>8.4</v>
      </c>
      <c r="O216" s="13">
        <v>8.4</v>
      </c>
      <c r="P216" s="13">
        <v>8.6</v>
      </c>
      <c r="Q216" s="13">
        <v>7.9</v>
      </c>
      <c r="R216" s="14">
        <f t="shared" si="123"/>
        <v>4</v>
      </c>
      <c r="S216" s="14">
        <f t="shared" si="124"/>
        <v>16.799999999999997</v>
      </c>
      <c r="T216" s="14">
        <f t="shared" si="125"/>
        <v>8.3999999999999986</v>
      </c>
      <c r="U216" s="14">
        <f t="shared" si="126"/>
        <v>8.3249999999999993</v>
      </c>
      <c r="V216" s="15">
        <f t="shared" si="127"/>
        <v>8.3999999999999986</v>
      </c>
      <c r="W216" s="16">
        <v>9.91</v>
      </c>
      <c r="X216" s="16"/>
      <c r="Y216" s="17">
        <f t="shared" si="128"/>
        <v>25.96</v>
      </c>
      <c r="Z216" s="27">
        <f t="shared" si="129"/>
        <v>22</v>
      </c>
    </row>
    <row r="217" spans="1:26" ht="18.75" customHeight="1" x14ac:dyDescent="0.2">
      <c r="A217" s="39">
        <v>279</v>
      </c>
      <c r="B217" s="32" t="s">
        <v>196</v>
      </c>
      <c r="C217" s="33" t="s">
        <v>190</v>
      </c>
      <c r="D217" s="8" t="s">
        <v>18</v>
      </c>
      <c r="E217" s="9">
        <v>7.2</v>
      </c>
      <c r="F217" s="9">
        <v>7.8</v>
      </c>
      <c r="G217" s="9">
        <v>8</v>
      </c>
      <c r="H217" s="9">
        <v>8.1</v>
      </c>
      <c r="I217" s="10">
        <f t="shared" si="118"/>
        <v>4</v>
      </c>
      <c r="J217" s="10">
        <f t="shared" si="119"/>
        <v>15.8</v>
      </c>
      <c r="K217" s="10">
        <f t="shared" si="120"/>
        <v>7.9</v>
      </c>
      <c r="L217" s="11">
        <f t="shared" si="121"/>
        <v>7.7750000000000004</v>
      </c>
      <c r="M217" s="12">
        <f t="shared" si="122"/>
        <v>7.9</v>
      </c>
      <c r="N217" s="13">
        <v>8</v>
      </c>
      <c r="O217" s="13">
        <v>8.6</v>
      </c>
      <c r="P217" s="13">
        <v>8.8000000000000007</v>
      </c>
      <c r="Q217" s="13">
        <v>8.1</v>
      </c>
      <c r="R217" s="14">
        <f t="shared" si="123"/>
        <v>4</v>
      </c>
      <c r="S217" s="14">
        <f t="shared" si="124"/>
        <v>16.7</v>
      </c>
      <c r="T217" s="14">
        <f t="shared" si="125"/>
        <v>8.35</v>
      </c>
      <c r="U217" s="14">
        <f t="shared" si="126"/>
        <v>8.375</v>
      </c>
      <c r="V217" s="15">
        <f t="shared" si="127"/>
        <v>8.35</v>
      </c>
      <c r="W217" s="16">
        <v>9.94</v>
      </c>
      <c r="X217" s="16">
        <v>0.3</v>
      </c>
      <c r="Y217" s="17">
        <f t="shared" si="128"/>
        <v>25.889999999999997</v>
      </c>
      <c r="Z217" s="27">
        <f t="shared" si="129"/>
        <v>23</v>
      </c>
    </row>
    <row r="218" spans="1:26" ht="18.75" customHeight="1" x14ac:dyDescent="0.2">
      <c r="A218" s="39">
        <v>267</v>
      </c>
      <c r="B218" s="75" t="s">
        <v>51</v>
      </c>
      <c r="C218" s="33" t="s">
        <v>50</v>
      </c>
      <c r="D218" s="8" t="s">
        <v>18</v>
      </c>
      <c r="E218" s="9">
        <v>8</v>
      </c>
      <c r="F218" s="9">
        <v>8.3000000000000007</v>
      </c>
      <c r="G218" s="9">
        <v>7.9</v>
      </c>
      <c r="H218" s="9">
        <v>8.1</v>
      </c>
      <c r="I218" s="10">
        <f t="shared" si="118"/>
        <v>4</v>
      </c>
      <c r="J218" s="10">
        <f t="shared" si="119"/>
        <v>16.100000000000001</v>
      </c>
      <c r="K218" s="10">
        <f t="shared" si="120"/>
        <v>8.0500000000000007</v>
      </c>
      <c r="L218" s="11">
        <f t="shared" si="121"/>
        <v>8.0750000000000011</v>
      </c>
      <c r="M218" s="12">
        <f t="shared" si="122"/>
        <v>8.0500000000000007</v>
      </c>
      <c r="N218" s="13">
        <v>8.1</v>
      </c>
      <c r="O218" s="13">
        <v>7.9</v>
      </c>
      <c r="P218" s="13">
        <v>8</v>
      </c>
      <c r="Q218" s="13">
        <v>7.8</v>
      </c>
      <c r="R218" s="14">
        <f t="shared" si="123"/>
        <v>4</v>
      </c>
      <c r="S218" s="14">
        <f t="shared" si="124"/>
        <v>15.900000000000002</v>
      </c>
      <c r="T218" s="14">
        <f t="shared" si="125"/>
        <v>7.9500000000000011</v>
      </c>
      <c r="U218" s="14">
        <f t="shared" si="126"/>
        <v>7.95</v>
      </c>
      <c r="V218" s="15">
        <f t="shared" si="127"/>
        <v>7.9500000000000011</v>
      </c>
      <c r="W218" s="16">
        <v>9.8800000000000008</v>
      </c>
      <c r="X218" s="16"/>
      <c r="Y218" s="17">
        <f t="shared" si="128"/>
        <v>25.880000000000003</v>
      </c>
      <c r="Z218" s="27">
        <f t="shared" si="129"/>
        <v>24</v>
      </c>
    </row>
    <row r="219" spans="1:26" ht="18.75" customHeight="1" x14ac:dyDescent="0.2">
      <c r="A219" s="39">
        <v>276</v>
      </c>
      <c r="B219" s="32" t="s">
        <v>183</v>
      </c>
      <c r="C219" s="33" t="s">
        <v>172</v>
      </c>
      <c r="D219" s="8" t="s">
        <v>18</v>
      </c>
      <c r="E219" s="9">
        <v>7.8</v>
      </c>
      <c r="F219" s="9">
        <v>8</v>
      </c>
      <c r="G219" s="9">
        <v>8</v>
      </c>
      <c r="H219" s="9">
        <v>8.1</v>
      </c>
      <c r="I219" s="10">
        <f t="shared" si="118"/>
        <v>4</v>
      </c>
      <c r="J219" s="10">
        <f t="shared" si="119"/>
        <v>16</v>
      </c>
      <c r="K219" s="10">
        <f t="shared" si="120"/>
        <v>8</v>
      </c>
      <c r="L219" s="11">
        <f t="shared" si="121"/>
        <v>7.9749999999999996</v>
      </c>
      <c r="M219" s="12">
        <f t="shared" si="122"/>
        <v>8</v>
      </c>
      <c r="N219" s="13">
        <v>7.9</v>
      </c>
      <c r="O219" s="13">
        <v>8</v>
      </c>
      <c r="P219" s="13">
        <v>7.9</v>
      </c>
      <c r="Q219" s="13">
        <v>7.8</v>
      </c>
      <c r="R219" s="14">
        <f t="shared" si="123"/>
        <v>4</v>
      </c>
      <c r="S219" s="14">
        <f t="shared" si="124"/>
        <v>15.8</v>
      </c>
      <c r="T219" s="14">
        <f t="shared" si="125"/>
        <v>7.9</v>
      </c>
      <c r="U219" s="14">
        <f t="shared" si="126"/>
        <v>7.9</v>
      </c>
      <c r="V219" s="15">
        <f t="shared" si="127"/>
        <v>7.9</v>
      </c>
      <c r="W219" s="16">
        <v>9.9700000000000006</v>
      </c>
      <c r="X219" s="16"/>
      <c r="Y219" s="17">
        <f t="shared" si="128"/>
        <v>25.87</v>
      </c>
      <c r="Z219" s="28">
        <f t="shared" si="129"/>
        <v>25</v>
      </c>
    </row>
    <row r="220" spans="1:26" ht="18.75" customHeight="1" x14ac:dyDescent="0.2">
      <c r="A220" s="39">
        <v>286</v>
      </c>
      <c r="B220" s="32" t="s">
        <v>318</v>
      </c>
      <c r="C220" s="33" t="s">
        <v>156</v>
      </c>
      <c r="D220" s="8" t="s">
        <v>18</v>
      </c>
      <c r="E220" s="9">
        <v>7.9</v>
      </c>
      <c r="F220" s="9">
        <v>7.4</v>
      </c>
      <c r="G220" s="9">
        <v>7.2</v>
      </c>
      <c r="H220" s="9">
        <v>8.1999999999999993</v>
      </c>
      <c r="I220" s="10">
        <f t="shared" si="118"/>
        <v>4</v>
      </c>
      <c r="J220" s="10">
        <f t="shared" si="119"/>
        <v>15.3</v>
      </c>
      <c r="K220" s="10">
        <f t="shared" si="120"/>
        <v>7.65</v>
      </c>
      <c r="L220" s="11">
        <f t="shared" si="121"/>
        <v>7.6749999999999998</v>
      </c>
      <c r="M220" s="12">
        <f t="shared" si="122"/>
        <v>7.65</v>
      </c>
      <c r="N220" s="13">
        <v>8</v>
      </c>
      <c r="O220" s="13">
        <v>7.9</v>
      </c>
      <c r="P220" s="13">
        <v>8.3000000000000007</v>
      </c>
      <c r="Q220" s="13">
        <v>8.1</v>
      </c>
      <c r="R220" s="14">
        <f t="shared" si="123"/>
        <v>4</v>
      </c>
      <c r="S220" s="14">
        <f t="shared" si="124"/>
        <v>16.100000000000001</v>
      </c>
      <c r="T220" s="14">
        <f t="shared" si="125"/>
        <v>8.0500000000000007</v>
      </c>
      <c r="U220" s="14">
        <f t="shared" si="126"/>
        <v>8.0750000000000011</v>
      </c>
      <c r="V220" s="15">
        <f t="shared" si="127"/>
        <v>8.0500000000000007</v>
      </c>
      <c r="W220" s="16">
        <v>9.94</v>
      </c>
      <c r="X220" s="16"/>
      <c r="Y220" s="17">
        <f t="shared" si="128"/>
        <v>25.64</v>
      </c>
      <c r="Z220" s="29">
        <f t="shared" si="129"/>
        <v>26</v>
      </c>
    </row>
    <row r="221" spans="1:26" ht="18.75" customHeight="1" x14ac:dyDescent="0.2">
      <c r="A221" s="39">
        <v>270</v>
      </c>
      <c r="B221" s="32" t="s">
        <v>140</v>
      </c>
      <c r="C221" s="33" t="s">
        <v>137</v>
      </c>
      <c r="D221" s="8" t="s">
        <v>18</v>
      </c>
      <c r="E221" s="9">
        <v>7.8</v>
      </c>
      <c r="F221" s="9">
        <v>7.8</v>
      </c>
      <c r="G221" s="9">
        <v>7.1</v>
      </c>
      <c r="H221" s="9">
        <v>8</v>
      </c>
      <c r="I221" s="10">
        <f t="shared" si="118"/>
        <v>4</v>
      </c>
      <c r="J221" s="10">
        <f t="shared" si="119"/>
        <v>15.6</v>
      </c>
      <c r="K221" s="10">
        <f t="shared" si="120"/>
        <v>7.8</v>
      </c>
      <c r="L221" s="11">
        <f t="shared" si="121"/>
        <v>7.6749999999999998</v>
      </c>
      <c r="M221" s="12">
        <f t="shared" si="122"/>
        <v>7.8</v>
      </c>
      <c r="N221" s="13">
        <v>7.9</v>
      </c>
      <c r="O221" s="13">
        <v>8.3000000000000007</v>
      </c>
      <c r="P221" s="13">
        <v>8.1999999999999993</v>
      </c>
      <c r="Q221" s="13">
        <v>8.3000000000000007</v>
      </c>
      <c r="R221" s="14">
        <f t="shared" si="123"/>
        <v>4</v>
      </c>
      <c r="S221" s="14">
        <f t="shared" si="124"/>
        <v>16.5</v>
      </c>
      <c r="T221" s="14">
        <f t="shared" si="125"/>
        <v>8.25</v>
      </c>
      <c r="U221" s="14">
        <f t="shared" si="126"/>
        <v>8.1750000000000007</v>
      </c>
      <c r="V221" s="15">
        <f t="shared" si="127"/>
        <v>8.25</v>
      </c>
      <c r="W221" s="16">
        <v>9.8800000000000008</v>
      </c>
      <c r="X221" s="16">
        <v>0.3</v>
      </c>
      <c r="Y221" s="17">
        <f t="shared" si="128"/>
        <v>25.63</v>
      </c>
      <c r="Z221" s="29">
        <f t="shared" si="129"/>
        <v>27</v>
      </c>
    </row>
    <row r="222" spans="1:26" ht="18.75" customHeight="1" x14ac:dyDescent="0.2">
      <c r="A222" s="39">
        <v>272</v>
      </c>
      <c r="B222" s="32" t="s">
        <v>168</v>
      </c>
      <c r="C222" s="33" t="s">
        <v>161</v>
      </c>
      <c r="D222" s="8" t="s">
        <v>18</v>
      </c>
      <c r="E222" s="9">
        <v>7</v>
      </c>
      <c r="F222" s="9">
        <v>7.9</v>
      </c>
      <c r="G222" s="9">
        <v>7.7</v>
      </c>
      <c r="H222" s="9">
        <v>7.8</v>
      </c>
      <c r="I222" s="10">
        <f t="shared" si="118"/>
        <v>4</v>
      </c>
      <c r="J222" s="10">
        <f t="shared" si="119"/>
        <v>15.500000000000002</v>
      </c>
      <c r="K222" s="10">
        <f t="shared" si="120"/>
        <v>7.7500000000000009</v>
      </c>
      <c r="L222" s="11">
        <f t="shared" si="121"/>
        <v>7.6000000000000005</v>
      </c>
      <c r="M222" s="12">
        <f t="shared" si="122"/>
        <v>7.7500000000000009</v>
      </c>
      <c r="N222" s="13">
        <v>8.6</v>
      </c>
      <c r="O222" s="13">
        <v>8.8000000000000007</v>
      </c>
      <c r="P222" s="13">
        <v>8.1999999999999993</v>
      </c>
      <c r="Q222" s="13">
        <v>8.3000000000000007</v>
      </c>
      <c r="R222" s="14">
        <f t="shared" si="123"/>
        <v>4</v>
      </c>
      <c r="S222" s="14">
        <f t="shared" si="124"/>
        <v>16.899999999999999</v>
      </c>
      <c r="T222" s="14">
        <f t="shared" si="125"/>
        <v>8.4499999999999993</v>
      </c>
      <c r="U222" s="14">
        <f t="shared" si="126"/>
        <v>8.4749999999999996</v>
      </c>
      <c r="V222" s="15">
        <f t="shared" si="127"/>
        <v>8.4499999999999993</v>
      </c>
      <c r="W222" s="16">
        <v>9.82</v>
      </c>
      <c r="X222" s="16">
        <v>1</v>
      </c>
      <c r="Y222" s="17">
        <f t="shared" si="128"/>
        <v>25.02</v>
      </c>
      <c r="Z222" s="29">
        <f t="shared" si="129"/>
        <v>28</v>
      </c>
    </row>
    <row r="223" spans="1:26" ht="18.75" customHeight="1" x14ac:dyDescent="0.2">
      <c r="A223" s="39">
        <v>264</v>
      </c>
      <c r="B223" s="32" t="s">
        <v>165</v>
      </c>
      <c r="C223" s="33" t="s">
        <v>161</v>
      </c>
      <c r="D223" s="8" t="s">
        <v>18</v>
      </c>
      <c r="E223" s="9">
        <v>6.9</v>
      </c>
      <c r="F223" s="9">
        <v>6.9</v>
      </c>
      <c r="G223" s="9">
        <v>6.8</v>
      </c>
      <c r="H223" s="9">
        <v>7.9</v>
      </c>
      <c r="I223" s="10">
        <f t="shared" si="118"/>
        <v>4</v>
      </c>
      <c r="J223" s="10">
        <f t="shared" si="119"/>
        <v>13.8</v>
      </c>
      <c r="K223" s="10">
        <f t="shared" si="120"/>
        <v>6.9</v>
      </c>
      <c r="L223" s="11">
        <f t="shared" si="121"/>
        <v>7.125</v>
      </c>
      <c r="M223" s="12">
        <f t="shared" si="122"/>
        <v>6.9</v>
      </c>
      <c r="N223" s="13">
        <v>8.3000000000000007</v>
      </c>
      <c r="O223" s="13">
        <v>8.1999999999999993</v>
      </c>
      <c r="P223" s="13">
        <v>8.3000000000000007</v>
      </c>
      <c r="Q223" s="13">
        <v>7.7</v>
      </c>
      <c r="R223" s="14">
        <f t="shared" si="123"/>
        <v>4</v>
      </c>
      <c r="S223" s="14">
        <f t="shared" si="124"/>
        <v>16.5</v>
      </c>
      <c r="T223" s="14">
        <f t="shared" si="125"/>
        <v>8.25</v>
      </c>
      <c r="U223" s="14">
        <f t="shared" si="126"/>
        <v>8.125</v>
      </c>
      <c r="V223" s="15">
        <f t="shared" si="127"/>
        <v>8.25</v>
      </c>
      <c r="W223" s="16">
        <v>9.9700000000000006</v>
      </c>
      <c r="X223" s="16">
        <v>0.3</v>
      </c>
      <c r="Y223" s="17">
        <f t="shared" si="128"/>
        <v>24.82</v>
      </c>
      <c r="Z223" s="30">
        <f t="shared" si="129"/>
        <v>29</v>
      </c>
    </row>
    <row r="224" spans="1:26" ht="18.75" customHeight="1" x14ac:dyDescent="0.2">
      <c r="A224" s="76">
        <v>290</v>
      </c>
      <c r="B224" s="78" t="s">
        <v>87</v>
      </c>
      <c r="C224" s="77" t="s">
        <v>86</v>
      </c>
      <c r="D224" s="54" t="s">
        <v>18</v>
      </c>
      <c r="E224" s="55">
        <v>6.6</v>
      </c>
      <c r="F224" s="55">
        <v>7</v>
      </c>
      <c r="G224" s="55">
        <v>7</v>
      </c>
      <c r="H224" s="55">
        <v>8</v>
      </c>
      <c r="I224" s="10">
        <f t="shared" si="118"/>
        <v>4</v>
      </c>
      <c r="J224" s="10">
        <f t="shared" si="119"/>
        <v>14.000000000000002</v>
      </c>
      <c r="K224" s="10">
        <f t="shared" si="120"/>
        <v>7.0000000000000009</v>
      </c>
      <c r="L224" s="11">
        <f t="shared" si="121"/>
        <v>7.15</v>
      </c>
      <c r="M224" s="12">
        <f t="shared" si="122"/>
        <v>7.0000000000000009</v>
      </c>
      <c r="N224" s="56">
        <v>7.9</v>
      </c>
      <c r="O224" s="56">
        <v>7.9</v>
      </c>
      <c r="P224" s="56">
        <v>7.9</v>
      </c>
      <c r="Q224" s="56">
        <v>7.8</v>
      </c>
      <c r="R224" s="14">
        <f t="shared" si="123"/>
        <v>4</v>
      </c>
      <c r="S224" s="14">
        <f t="shared" si="124"/>
        <v>15.800000000000004</v>
      </c>
      <c r="T224" s="14">
        <f t="shared" si="125"/>
        <v>7.9000000000000021</v>
      </c>
      <c r="U224" s="14">
        <f t="shared" si="126"/>
        <v>7.8750000000000009</v>
      </c>
      <c r="V224" s="15">
        <f t="shared" si="127"/>
        <v>7.9000000000000021</v>
      </c>
      <c r="W224" s="57">
        <v>9.8800000000000008</v>
      </c>
      <c r="X224" s="57"/>
      <c r="Y224" s="58">
        <f t="shared" si="128"/>
        <v>24.78</v>
      </c>
      <c r="Z224" s="79">
        <f t="shared" si="129"/>
        <v>30</v>
      </c>
    </row>
    <row r="225" spans="1:26" ht="18.75" customHeight="1" x14ac:dyDescent="0.2">
      <c r="A225" s="72">
        <v>285</v>
      </c>
      <c r="B225" s="73" t="s">
        <v>298</v>
      </c>
      <c r="C225" s="75" t="s">
        <v>293</v>
      </c>
      <c r="D225" s="8" t="s">
        <v>18</v>
      </c>
      <c r="E225" s="9">
        <v>7.6</v>
      </c>
      <c r="F225" s="9">
        <v>7.1</v>
      </c>
      <c r="G225" s="9">
        <v>7.1</v>
      </c>
      <c r="H225" s="9">
        <v>8</v>
      </c>
      <c r="I225" s="10">
        <f t="shared" si="118"/>
        <v>4</v>
      </c>
      <c r="J225" s="10">
        <f t="shared" si="119"/>
        <v>14.699999999999998</v>
      </c>
      <c r="K225" s="10">
        <f t="shared" si="120"/>
        <v>7.3499999999999988</v>
      </c>
      <c r="L225" s="11">
        <f t="shared" si="121"/>
        <v>7.4499999999999993</v>
      </c>
      <c r="M225" s="12">
        <f t="shared" si="122"/>
        <v>7.3499999999999988</v>
      </c>
      <c r="N225" s="13">
        <v>8</v>
      </c>
      <c r="O225" s="13">
        <v>8.3000000000000007</v>
      </c>
      <c r="P225" s="13">
        <v>8.4</v>
      </c>
      <c r="Q225" s="13">
        <v>8.1999999999999993</v>
      </c>
      <c r="R225" s="14">
        <f t="shared" si="123"/>
        <v>4</v>
      </c>
      <c r="S225" s="14">
        <f t="shared" si="124"/>
        <v>16.500000000000007</v>
      </c>
      <c r="T225" s="14">
        <f t="shared" si="125"/>
        <v>8.2500000000000036</v>
      </c>
      <c r="U225" s="14">
        <f t="shared" si="126"/>
        <v>8.2250000000000014</v>
      </c>
      <c r="V225" s="15">
        <f t="shared" si="127"/>
        <v>8.2500000000000036</v>
      </c>
      <c r="W225" s="16">
        <v>9.9700000000000006</v>
      </c>
      <c r="X225" s="16">
        <v>1</v>
      </c>
      <c r="Y225" s="17">
        <f t="shared" si="128"/>
        <v>24.57</v>
      </c>
      <c r="Z225" s="74">
        <f t="shared" si="129"/>
        <v>31</v>
      </c>
    </row>
    <row r="226" spans="1:26" ht="18.75" customHeight="1" x14ac:dyDescent="0.2">
      <c r="A226" s="39">
        <v>278</v>
      </c>
      <c r="B226" s="32" t="s">
        <v>139</v>
      </c>
      <c r="C226" s="33" t="s">
        <v>137</v>
      </c>
      <c r="D226" s="8" t="s">
        <v>18</v>
      </c>
      <c r="E226" s="9">
        <v>6.4</v>
      </c>
      <c r="F226" s="9">
        <v>6.9</v>
      </c>
      <c r="G226" s="9">
        <v>7.1</v>
      </c>
      <c r="H226" s="9">
        <v>7.9</v>
      </c>
      <c r="I226" s="10">
        <f t="shared" si="118"/>
        <v>4</v>
      </c>
      <c r="J226" s="10">
        <f t="shared" si="119"/>
        <v>13.999999999999996</v>
      </c>
      <c r="K226" s="10">
        <f t="shared" si="120"/>
        <v>6.9999999999999982</v>
      </c>
      <c r="L226" s="11">
        <f t="shared" si="121"/>
        <v>7.0749999999999993</v>
      </c>
      <c r="M226" s="12">
        <f t="shared" si="122"/>
        <v>6.9999999999999982</v>
      </c>
      <c r="N226" s="13">
        <v>7.9</v>
      </c>
      <c r="O226" s="13">
        <v>8.1</v>
      </c>
      <c r="P226" s="13">
        <v>7.9</v>
      </c>
      <c r="Q226" s="13">
        <v>8</v>
      </c>
      <c r="R226" s="14">
        <f t="shared" si="123"/>
        <v>4</v>
      </c>
      <c r="S226" s="14">
        <f t="shared" si="124"/>
        <v>15.899999999999999</v>
      </c>
      <c r="T226" s="14">
        <f t="shared" si="125"/>
        <v>7.9499999999999993</v>
      </c>
      <c r="U226" s="14">
        <f t="shared" si="126"/>
        <v>7.9749999999999996</v>
      </c>
      <c r="V226" s="15">
        <f t="shared" si="127"/>
        <v>7.9499999999999993</v>
      </c>
      <c r="W226" s="16">
        <v>9.91</v>
      </c>
      <c r="X226" s="16">
        <v>1.3</v>
      </c>
      <c r="Y226" s="17">
        <f t="shared" si="128"/>
        <v>23.56</v>
      </c>
      <c r="Z226" s="27">
        <f t="shared" si="129"/>
        <v>32</v>
      </c>
    </row>
  </sheetData>
  <sheetProtection password="CF7A" sheet="1" objects="1" scenarios="1"/>
  <autoFilter ref="C1:C226"/>
  <sortState ref="A157:Z179">
    <sortCondition ref="Z179"/>
  </sortState>
  <phoneticPr fontId="1" type="noConversion"/>
  <conditionalFormatting sqref="Z156 Z194 Z189 Z184 Z153 Z132 Z124 Z76 Z119 Z22 Z61 Z51 Z47 Z18 Z14 Z1">
    <cfRule type="cellIs" dxfId="5" priority="229" operator="equal">
      <formula>3</formula>
    </cfRule>
    <cfRule type="cellIs" dxfId="4" priority="230" operator="equal">
      <formula>2</formula>
    </cfRule>
    <cfRule type="cellIs" dxfId="3" priority="231" operator="equal">
      <formula>1</formula>
    </cfRule>
  </conditionalFormatting>
  <pageMargins left="0.15748031496062992" right="7.874015748031496E-2" top="0.86614173228346458" bottom="0.82677165354330717" header="0.62992125984251968" footer="0.51181102362204722"/>
  <pageSetup paperSize="9" scale="81" orientation="portrait" r:id="rId1"/>
  <rowBreaks count="5" manualBreakCount="5">
    <brk id="46" max="2" man="1"/>
    <brk id="75" max="2" man="1"/>
    <brk id="118" max="2" man="1"/>
    <brk id="155" max="2" man="1"/>
    <brk id="19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4"/>
  <sheetViews>
    <sheetView zoomScale="90" zoomScaleNormal="90" zoomScalePageLayoutView="85" workbookViewId="0">
      <selection activeCell="B12" sqref="B12:B13"/>
    </sheetView>
  </sheetViews>
  <sheetFormatPr defaultColWidth="11" defaultRowHeight="12.75" x14ac:dyDescent="0.2"/>
  <cols>
    <col min="1" max="1" width="6.875" style="1" bestFit="1" customWidth="1"/>
    <col min="2" max="2" width="49" style="1" bestFit="1" customWidth="1"/>
    <col min="3" max="3" width="9.125" style="1" customWidth="1"/>
    <col min="4" max="4" width="2.375" style="1" customWidth="1"/>
    <col min="5" max="8" width="6.875" style="1" hidden="1" customWidth="1"/>
    <col min="9" max="9" width="7.125" style="2" hidden="1" customWidth="1"/>
    <col min="10" max="10" width="6.375" style="2" hidden="1" customWidth="1"/>
    <col min="11" max="11" width="7.375" style="2" hidden="1" customWidth="1"/>
    <col min="12" max="12" width="5.125" style="2" hidden="1" customWidth="1"/>
    <col min="13" max="13" width="8.125" style="5" customWidth="1"/>
    <col min="14" max="17" width="6.875" style="6" hidden="1" customWidth="1"/>
    <col min="18" max="18" width="7.125" style="7" hidden="1" customWidth="1"/>
    <col min="19" max="19" width="5.875" style="7" hidden="1" customWidth="1"/>
    <col min="20" max="20" width="4.625" style="7" hidden="1" customWidth="1"/>
    <col min="21" max="21" width="6.125" style="7" hidden="1" customWidth="1"/>
    <col min="22" max="22" width="8.125" style="7" customWidth="1"/>
    <col min="23" max="24" width="7.375" style="6" customWidth="1"/>
    <col min="25" max="26" width="8.125" style="6" customWidth="1"/>
    <col min="27" max="27" width="8.125" customWidth="1"/>
  </cols>
  <sheetData>
    <row r="1" spans="1:27" ht="18.75" customHeight="1" x14ac:dyDescent="0.2">
      <c r="A1" s="3"/>
      <c r="B1" s="34" t="s">
        <v>39</v>
      </c>
      <c r="C1" s="35"/>
      <c r="D1" s="19" t="s">
        <v>19</v>
      </c>
      <c r="E1" s="20" t="s">
        <v>12</v>
      </c>
      <c r="F1" s="20" t="s">
        <v>13</v>
      </c>
      <c r="G1" s="20" t="s">
        <v>14</v>
      </c>
      <c r="H1" s="20" t="s">
        <v>15</v>
      </c>
      <c r="I1" s="20" t="s">
        <v>6</v>
      </c>
      <c r="J1" s="20" t="s">
        <v>7</v>
      </c>
      <c r="K1" s="21" t="s">
        <v>0</v>
      </c>
      <c r="L1" s="20" t="s">
        <v>1</v>
      </c>
      <c r="M1" s="22" t="s">
        <v>16</v>
      </c>
      <c r="N1" s="23" t="s">
        <v>2</v>
      </c>
      <c r="O1" s="23" t="s">
        <v>3</v>
      </c>
      <c r="P1" s="23" t="s">
        <v>4</v>
      </c>
      <c r="Q1" s="23" t="s">
        <v>5</v>
      </c>
      <c r="R1" s="23" t="s">
        <v>6</v>
      </c>
      <c r="S1" s="23" t="s">
        <v>8</v>
      </c>
      <c r="T1" s="23" t="s">
        <v>0</v>
      </c>
      <c r="U1" s="23" t="s">
        <v>9</v>
      </c>
      <c r="V1" s="22" t="s">
        <v>17</v>
      </c>
      <c r="W1" s="23" t="s">
        <v>20</v>
      </c>
      <c r="X1" s="23" t="s">
        <v>21</v>
      </c>
      <c r="Y1" s="22" t="s">
        <v>11</v>
      </c>
      <c r="Z1" s="22" t="s">
        <v>22</v>
      </c>
      <c r="AA1" s="24" t="s">
        <v>10</v>
      </c>
    </row>
    <row r="2" spans="1:27" ht="18.75" customHeight="1" x14ac:dyDescent="0.2">
      <c r="A2" s="90">
        <v>306</v>
      </c>
      <c r="B2" s="91" t="s">
        <v>319</v>
      </c>
      <c r="C2" s="92" t="s">
        <v>135</v>
      </c>
      <c r="D2" s="25" t="s">
        <v>23</v>
      </c>
      <c r="E2" s="9">
        <v>8.1999999999999993</v>
      </c>
      <c r="F2" s="9">
        <v>8.8000000000000007</v>
      </c>
      <c r="G2" s="9">
        <v>8.9</v>
      </c>
      <c r="H2" s="9">
        <v>8.6</v>
      </c>
      <c r="I2" s="10">
        <f>COUNT(E2:H2)</f>
        <v>4</v>
      </c>
      <c r="J2" s="10">
        <f>SUM(E2:H2)-(MAX(E2:H2)+MIN(E2:H2))</f>
        <v>17.399999999999999</v>
      </c>
      <c r="K2" s="10">
        <f t="shared" ref="K2:K5" si="0">(J2/(I2-2))</f>
        <v>8.6999999999999993</v>
      </c>
      <c r="L2" s="11">
        <f>IF(I2&gt;0,SUM(E2:H2)/I2,0)</f>
        <v>8.625</v>
      </c>
      <c r="M2" s="12">
        <f t="shared" ref="M2:M5" si="1">IF(I2=4,K2,L2)</f>
        <v>8.6999999999999993</v>
      </c>
      <c r="N2" s="13">
        <v>8.9</v>
      </c>
      <c r="O2" s="13">
        <v>8.8000000000000007</v>
      </c>
      <c r="P2" s="13">
        <v>8.5</v>
      </c>
      <c r="Q2" s="13">
        <v>9.1</v>
      </c>
      <c r="R2" s="14">
        <f t="shared" ref="R2:R5" si="2">COUNT(N2:Q2)</f>
        <v>4</v>
      </c>
      <c r="S2" s="14">
        <f t="shared" ref="S2:S5" si="3">SUM(N2:Q2)-(MAX(N2:Q2)+MIN(N2:Q2))</f>
        <v>17.700000000000003</v>
      </c>
      <c r="T2" s="14">
        <f t="shared" ref="T2:T5" si="4">S2/(R2-2)</f>
        <v>8.8500000000000014</v>
      </c>
      <c r="U2" s="14">
        <f t="shared" ref="U2:U5" si="5">IF(R2&gt;0,SUM(N2:Q2)/R2,0)</f>
        <v>8.8250000000000011</v>
      </c>
      <c r="V2" s="15">
        <f t="shared" ref="V2:V5" si="6">IF(R2=4,T2,U2)</f>
        <v>8.8500000000000014</v>
      </c>
      <c r="W2" s="16">
        <v>9.8800000000000008</v>
      </c>
      <c r="X2" s="16"/>
      <c r="Y2" s="17">
        <f t="shared" ref="Y2:Y5" si="7">SUM(M2+V2+W2-X2)</f>
        <v>27.43</v>
      </c>
      <c r="Z2" s="93">
        <f>Y2+Y3</f>
        <v>54.57</v>
      </c>
      <c r="AA2" s="89">
        <f>IF(Z2&gt;0,RANK(Z2,$Z$2:$Z$27,0),0)</f>
        <v>1</v>
      </c>
    </row>
    <row r="3" spans="1:27" ht="18.75" customHeight="1" x14ac:dyDescent="0.2">
      <c r="A3" s="90"/>
      <c r="B3" s="92"/>
      <c r="C3" s="92"/>
      <c r="D3" s="25" t="s">
        <v>24</v>
      </c>
      <c r="E3" s="9">
        <v>8.8000000000000007</v>
      </c>
      <c r="F3" s="9">
        <v>8.6</v>
      </c>
      <c r="G3" s="9">
        <v>8.5</v>
      </c>
      <c r="H3" s="9">
        <v>8.6</v>
      </c>
      <c r="I3" s="10">
        <f t="shared" ref="I3" si="8">COUNT(E3:H3)</f>
        <v>4</v>
      </c>
      <c r="J3" s="10">
        <f t="shared" ref="J3" si="9">SUM(E3:H3)-(MAX(E3:H3)+MIN(E3:H3))</f>
        <v>17.2</v>
      </c>
      <c r="K3" s="10">
        <f t="shared" si="0"/>
        <v>8.6</v>
      </c>
      <c r="L3" s="11">
        <f t="shared" ref="L3" si="10">IF(I3&gt;0,SUM(E3:H3)/I3,0)</f>
        <v>8.625</v>
      </c>
      <c r="M3" s="12">
        <f t="shared" si="1"/>
        <v>8.6</v>
      </c>
      <c r="N3" s="13">
        <v>8.6</v>
      </c>
      <c r="O3" s="13">
        <v>8.8000000000000007</v>
      </c>
      <c r="P3" s="13">
        <v>8.6</v>
      </c>
      <c r="Q3" s="13">
        <v>8.6</v>
      </c>
      <c r="R3" s="14">
        <f t="shared" si="2"/>
        <v>4</v>
      </c>
      <c r="S3" s="14">
        <f t="shared" si="3"/>
        <v>17.200000000000003</v>
      </c>
      <c r="T3" s="14">
        <f t="shared" si="4"/>
        <v>8.6000000000000014</v>
      </c>
      <c r="U3" s="14">
        <f t="shared" si="5"/>
        <v>8.65</v>
      </c>
      <c r="V3" s="15">
        <f t="shared" si="6"/>
        <v>8.6000000000000014</v>
      </c>
      <c r="W3" s="16">
        <v>9.94</v>
      </c>
      <c r="X3" s="16"/>
      <c r="Y3" s="17">
        <f t="shared" si="7"/>
        <v>27.14</v>
      </c>
      <c r="Z3" s="93"/>
      <c r="AA3" s="89"/>
    </row>
    <row r="4" spans="1:27" ht="18.75" customHeight="1" x14ac:dyDescent="0.2">
      <c r="A4" s="90">
        <v>302</v>
      </c>
      <c r="B4" s="91" t="s">
        <v>303</v>
      </c>
      <c r="C4" s="92" t="s">
        <v>301</v>
      </c>
      <c r="D4" s="25" t="s">
        <v>23</v>
      </c>
      <c r="E4" s="9">
        <v>8.1999999999999993</v>
      </c>
      <c r="F4" s="9">
        <v>8.1999999999999993</v>
      </c>
      <c r="G4" s="9">
        <v>8</v>
      </c>
      <c r="H4" s="9">
        <v>7.8</v>
      </c>
      <c r="I4" s="10">
        <f>COUNT(E4:H4)</f>
        <v>4</v>
      </c>
      <c r="J4" s="10">
        <f>SUM(E4:H4)-(MAX(E4:H4)+MIN(E4:H4))</f>
        <v>16.199999999999996</v>
      </c>
      <c r="K4" s="10">
        <f t="shared" si="0"/>
        <v>8.0999999999999979</v>
      </c>
      <c r="L4" s="11">
        <f>IF(I4&gt;0,SUM(E4:H4)/I4,0)</f>
        <v>8.0499999999999989</v>
      </c>
      <c r="M4" s="12">
        <f t="shared" si="1"/>
        <v>8.0999999999999979</v>
      </c>
      <c r="N4" s="13">
        <v>8.3000000000000007</v>
      </c>
      <c r="O4" s="13">
        <v>8.5</v>
      </c>
      <c r="P4" s="13">
        <v>8.3000000000000007</v>
      </c>
      <c r="Q4" s="13">
        <v>8.4</v>
      </c>
      <c r="R4" s="14">
        <f t="shared" si="2"/>
        <v>4</v>
      </c>
      <c r="S4" s="14">
        <f t="shared" si="3"/>
        <v>16.7</v>
      </c>
      <c r="T4" s="14">
        <f t="shared" si="4"/>
        <v>8.35</v>
      </c>
      <c r="U4" s="14">
        <f t="shared" si="5"/>
        <v>8.375</v>
      </c>
      <c r="V4" s="15">
        <f t="shared" si="6"/>
        <v>8.35</v>
      </c>
      <c r="W4" s="16">
        <v>9.8800000000000008</v>
      </c>
      <c r="X4" s="16"/>
      <c r="Y4" s="17">
        <f t="shared" si="7"/>
        <v>26.33</v>
      </c>
      <c r="Z4" s="93">
        <f>Y4+Y5</f>
        <v>52.769999999999996</v>
      </c>
      <c r="AA4" s="89">
        <f>IF(Z4&gt;0,RANK(Z4,$Z$2:$Z$27,0),0)</f>
        <v>2</v>
      </c>
    </row>
    <row r="5" spans="1:27" ht="18.75" customHeight="1" x14ac:dyDescent="0.2">
      <c r="A5" s="90"/>
      <c r="B5" s="92"/>
      <c r="C5" s="92"/>
      <c r="D5" s="25" t="s">
        <v>24</v>
      </c>
      <c r="E5" s="9">
        <v>8.5</v>
      </c>
      <c r="F5" s="9">
        <v>8.1999999999999993</v>
      </c>
      <c r="G5" s="9">
        <v>8.3000000000000007</v>
      </c>
      <c r="H5" s="9">
        <v>7.9</v>
      </c>
      <c r="I5" s="10">
        <f t="shared" ref="I5" si="11">COUNT(E5:H5)</f>
        <v>4</v>
      </c>
      <c r="J5" s="10">
        <f t="shared" ref="J5" si="12">SUM(E5:H5)-(MAX(E5:H5)+MIN(E5:H5))</f>
        <v>16.5</v>
      </c>
      <c r="K5" s="10">
        <f t="shared" si="0"/>
        <v>8.25</v>
      </c>
      <c r="L5" s="11">
        <f t="shared" ref="L5" si="13">IF(I5&gt;0,SUM(E5:H5)/I5,0)</f>
        <v>8.2249999999999996</v>
      </c>
      <c r="M5" s="12">
        <f t="shared" si="1"/>
        <v>8.25</v>
      </c>
      <c r="N5" s="13">
        <v>8.5</v>
      </c>
      <c r="O5" s="13">
        <v>8.3000000000000007</v>
      </c>
      <c r="P5" s="13">
        <v>8.1999999999999993</v>
      </c>
      <c r="Q5" s="13">
        <v>8.1</v>
      </c>
      <c r="R5" s="14">
        <f t="shared" si="2"/>
        <v>4</v>
      </c>
      <c r="S5" s="14">
        <f t="shared" si="3"/>
        <v>16.5</v>
      </c>
      <c r="T5" s="14">
        <f t="shared" si="4"/>
        <v>8.25</v>
      </c>
      <c r="U5" s="14">
        <f t="shared" si="5"/>
        <v>8.2750000000000004</v>
      </c>
      <c r="V5" s="15">
        <f t="shared" si="6"/>
        <v>8.25</v>
      </c>
      <c r="W5" s="16">
        <v>9.94</v>
      </c>
      <c r="X5" s="16"/>
      <c r="Y5" s="17">
        <f t="shared" si="7"/>
        <v>26.439999999999998</v>
      </c>
      <c r="Z5" s="93"/>
      <c r="AA5" s="89"/>
    </row>
    <row r="6" spans="1:27" ht="18.75" customHeight="1" x14ac:dyDescent="0.2">
      <c r="A6" s="90">
        <v>305</v>
      </c>
      <c r="B6" s="91" t="s">
        <v>302</v>
      </c>
      <c r="C6" s="92" t="s">
        <v>301</v>
      </c>
      <c r="D6" s="25" t="s">
        <v>23</v>
      </c>
      <c r="E6" s="9">
        <v>7.4</v>
      </c>
      <c r="F6" s="9">
        <v>7.5</v>
      </c>
      <c r="G6" s="9">
        <v>7.5</v>
      </c>
      <c r="H6" s="9">
        <v>7.7</v>
      </c>
      <c r="I6" s="10">
        <f>COUNT(E6:H6)</f>
        <v>4</v>
      </c>
      <c r="J6" s="10">
        <f>SUM(E6:H6)-(MAX(E6:H6)+MIN(E6:H6))</f>
        <v>14.999999999999996</v>
      </c>
      <c r="K6" s="10">
        <f t="shared" ref="K6:K9" si="14">(J6/(I6-2))</f>
        <v>7.4999999999999982</v>
      </c>
      <c r="L6" s="11">
        <f>IF(I6&gt;0,SUM(E6:H6)/I6,0)</f>
        <v>7.5249999999999995</v>
      </c>
      <c r="M6" s="12">
        <f t="shared" ref="M6:M9" si="15">IF(I6=4,K6,L6)</f>
        <v>7.4999999999999982</v>
      </c>
      <c r="N6" s="13">
        <v>8.8000000000000007</v>
      </c>
      <c r="O6" s="13">
        <v>8.4</v>
      </c>
      <c r="P6" s="13">
        <v>8.6</v>
      </c>
      <c r="Q6" s="13">
        <v>8.3000000000000007</v>
      </c>
      <c r="R6" s="14">
        <f t="shared" ref="R6:R9" si="16">COUNT(N6:Q6)</f>
        <v>4</v>
      </c>
      <c r="S6" s="14">
        <f t="shared" ref="S6:S9" si="17">SUM(N6:Q6)-(MAX(N6:Q6)+MIN(N6:Q6))</f>
        <v>17.000000000000007</v>
      </c>
      <c r="T6" s="14">
        <f t="shared" ref="T6:T9" si="18">S6/(R6-2)</f>
        <v>8.5000000000000036</v>
      </c>
      <c r="U6" s="14">
        <f t="shared" ref="U6:U9" si="19">IF(R6&gt;0,SUM(N6:Q6)/R6,0)</f>
        <v>8.5250000000000021</v>
      </c>
      <c r="V6" s="15">
        <f t="shared" ref="V6:V9" si="20">IF(R6=4,T6,U6)</f>
        <v>8.5000000000000036</v>
      </c>
      <c r="W6" s="16">
        <v>9.82</v>
      </c>
      <c r="X6" s="16"/>
      <c r="Y6" s="17">
        <f t="shared" ref="Y6:Y9" si="21">SUM(M6+V6+W6-X6)</f>
        <v>25.82</v>
      </c>
      <c r="Z6" s="93">
        <f>Y6+Y7</f>
        <v>52.339999999999996</v>
      </c>
      <c r="AA6" s="89">
        <f>IF(Z6&gt;0,RANK(Z6,$Z$2:$Z$27,0),0)</f>
        <v>3</v>
      </c>
    </row>
    <row r="7" spans="1:27" ht="18.75" customHeight="1" x14ac:dyDescent="0.2">
      <c r="A7" s="90"/>
      <c r="B7" s="92"/>
      <c r="C7" s="92"/>
      <c r="D7" s="25" t="s">
        <v>24</v>
      </c>
      <c r="E7" s="9">
        <v>8.1</v>
      </c>
      <c r="F7" s="9">
        <v>8.1999999999999993</v>
      </c>
      <c r="G7" s="9">
        <v>8.3000000000000007</v>
      </c>
      <c r="H7" s="9">
        <v>8.1</v>
      </c>
      <c r="I7" s="10">
        <f t="shared" ref="I7" si="22">COUNT(E7:H7)</f>
        <v>4</v>
      </c>
      <c r="J7" s="10">
        <f t="shared" ref="J7" si="23">SUM(E7:H7)-(MAX(E7:H7)+MIN(E7:H7))</f>
        <v>16.299999999999997</v>
      </c>
      <c r="K7" s="10">
        <f t="shared" si="14"/>
        <v>8.1499999999999986</v>
      </c>
      <c r="L7" s="11">
        <f t="shared" ref="L7" si="24">IF(I7&gt;0,SUM(E7:H7)/I7,0)</f>
        <v>8.1749999999999989</v>
      </c>
      <c r="M7" s="12">
        <f t="shared" si="15"/>
        <v>8.1499999999999986</v>
      </c>
      <c r="N7" s="13">
        <v>8.8000000000000007</v>
      </c>
      <c r="O7" s="13">
        <v>8.5</v>
      </c>
      <c r="P7" s="13">
        <v>8.6</v>
      </c>
      <c r="Q7" s="13">
        <v>8.4</v>
      </c>
      <c r="R7" s="14">
        <f t="shared" si="16"/>
        <v>4</v>
      </c>
      <c r="S7" s="14">
        <f t="shared" si="17"/>
        <v>17.099999999999994</v>
      </c>
      <c r="T7" s="14">
        <f t="shared" si="18"/>
        <v>8.5499999999999972</v>
      </c>
      <c r="U7" s="14">
        <f t="shared" si="19"/>
        <v>8.5749999999999993</v>
      </c>
      <c r="V7" s="15">
        <f t="shared" si="20"/>
        <v>8.5499999999999972</v>
      </c>
      <c r="W7" s="16">
        <v>9.82</v>
      </c>
      <c r="X7" s="16"/>
      <c r="Y7" s="17">
        <f t="shared" si="21"/>
        <v>26.519999999999996</v>
      </c>
      <c r="Z7" s="93"/>
      <c r="AA7" s="89"/>
    </row>
    <row r="8" spans="1:27" ht="18.75" customHeight="1" x14ac:dyDescent="0.2">
      <c r="A8" s="90">
        <v>311</v>
      </c>
      <c r="B8" s="91" t="s">
        <v>257</v>
      </c>
      <c r="C8" s="91" t="s">
        <v>248</v>
      </c>
      <c r="D8" s="25" t="s">
        <v>23</v>
      </c>
      <c r="E8" s="9">
        <v>7.7</v>
      </c>
      <c r="F8" s="9">
        <v>7.8</v>
      </c>
      <c r="G8" s="9">
        <v>7.8</v>
      </c>
      <c r="H8" s="9">
        <v>8.1</v>
      </c>
      <c r="I8" s="10">
        <f>COUNT(E8:H8)</f>
        <v>4</v>
      </c>
      <c r="J8" s="10">
        <f>SUM(E8:H8)-(MAX(E8:H8)+MIN(E8:H8))</f>
        <v>15.599999999999998</v>
      </c>
      <c r="K8" s="10">
        <f t="shared" si="14"/>
        <v>7.7999999999999989</v>
      </c>
      <c r="L8" s="11">
        <f>IF(I8&gt;0,SUM(E8:H8)/I8,0)</f>
        <v>7.85</v>
      </c>
      <c r="M8" s="12">
        <f t="shared" si="15"/>
        <v>7.7999999999999989</v>
      </c>
      <c r="N8" s="13">
        <v>8.1999999999999993</v>
      </c>
      <c r="O8" s="13">
        <v>8</v>
      </c>
      <c r="P8" s="13">
        <v>8.4</v>
      </c>
      <c r="Q8" s="13">
        <v>8.5</v>
      </c>
      <c r="R8" s="14">
        <f t="shared" si="16"/>
        <v>4</v>
      </c>
      <c r="S8" s="14">
        <f t="shared" si="17"/>
        <v>16.600000000000001</v>
      </c>
      <c r="T8" s="14">
        <f t="shared" si="18"/>
        <v>8.3000000000000007</v>
      </c>
      <c r="U8" s="14">
        <f t="shared" si="19"/>
        <v>8.2750000000000004</v>
      </c>
      <c r="V8" s="15">
        <f t="shared" si="20"/>
        <v>8.3000000000000007</v>
      </c>
      <c r="W8" s="16">
        <v>9.91</v>
      </c>
      <c r="X8" s="16"/>
      <c r="Y8" s="17">
        <f t="shared" si="21"/>
        <v>26.01</v>
      </c>
      <c r="Z8" s="93">
        <f>Y8+Y9</f>
        <v>51.82</v>
      </c>
      <c r="AA8" s="89">
        <f>IF(Z8&gt;0,RANK(Z8,$Z$2:$Z$27,0),0)</f>
        <v>4</v>
      </c>
    </row>
    <row r="9" spans="1:27" ht="18.75" customHeight="1" x14ac:dyDescent="0.2">
      <c r="A9" s="90"/>
      <c r="B9" s="92"/>
      <c r="C9" s="92"/>
      <c r="D9" s="25" t="s">
        <v>24</v>
      </c>
      <c r="E9" s="9">
        <v>8.1999999999999993</v>
      </c>
      <c r="F9" s="9">
        <v>7.3</v>
      </c>
      <c r="G9" s="9">
        <v>7.5</v>
      </c>
      <c r="H9" s="9">
        <v>8</v>
      </c>
      <c r="I9" s="10">
        <f t="shared" ref="I9" si="25">COUNT(E9:H9)</f>
        <v>4</v>
      </c>
      <c r="J9" s="10">
        <f t="shared" ref="J9" si="26">SUM(E9:H9)-(MAX(E9:H9)+MIN(E9:H9))</f>
        <v>15.5</v>
      </c>
      <c r="K9" s="10">
        <f t="shared" si="14"/>
        <v>7.75</v>
      </c>
      <c r="L9" s="11">
        <f t="shared" ref="L9" si="27">IF(I9&gt;0,SUM(E9:H9)/I9,0)</f>
        <v>7.75</v>
      </c>
      <c r="M9" s="12">
        <f t="shared" si="15"/>
        <v>7.75</v>
      </c>
      <c r="N9" s="13">
        <v>8.6</v>
      </c>
      <c r="O9" s="13">
        <v>8.1999999999999993</v>
      </c>
      <c r="P9" s="13">
        <v>8</v>
      </c>
      <c r="Q9" s="13">
        <v>8.1</v>
      </c>
      <c r="R9" s="14">
        <f t="shared" si="16"/>
        <v>4</v>
      </c>
      <c r="S9" s="14">
        <f t="shared" si="17"/>
        <v>16.299999999999997</v>
      </c>
      <c r="T9" s="14">
        <f t="shared" si="18"/>
        <v>8.1499999999999986</v>
      </c>
      <c r="U9" s="14">
        <f t="shared" si="19"/>
        <v>8.2249999999999996</v>
      </c>
      <c r="V9" s="15">
        <f t="shared" si="20"/>
        <v>8.1499999999999986</v>
      </c>
      <c r="W9" s="16">
        <v>9.91</v>
      </c>
      <c r="X9" s="16"/>
      <c r="Y9" s="17">
        <f t="shared" si="21"/>
        <v>25.81</v>
      </c>
      <c r="Z9" s="93"/>
      <c r="AA9" s="89"/>
    </row>
    <row r="10" spans="1:27" ht="18.75" customHeight="1" x14ac:dyDescent="0.2">
      <c r="A10" s="90">
        <v>307</v>
      </c>
      <c r="B10" s="91" t="s">
        <v>267</v>
      </c>
      <c r="C10" s="92" t="s">
        <v>260</v>
      </c>
      <c r="D10" s="25" t="s">
        <v>23</v>
      </c>
      <c r="E10" s="9">
        <v>8</v>
      </c>
      <c r="F10" s="9">
        <v>8.4</v>
      </c>
      <c r="G10" s="9">
        <v>8.6</v>
      </c>
      <c r="H10" s="9">
        <v>8.6</v>
      </c>
      <c r="I10" s="10">
        <f>COUNT(E10:H10)</f>
        <v>4</v>
      </c>
      <c r="J10" s="10">
        <f>SUM(E10:H10)-(MAX(E10:H10)+MIN(E10:H10))</f>
        <v>17</v>
      </c>
      <c r="K10" s="10">
        <f t="shared" ref="K10:K11" si="28">(J10/(I10-2))</f>
        <v>8.5</v>
      </c>
      <c r="L10" s="11">
        <f>IF(I10&gt;0,SUM(E10:H10)/I10,0)</f>
        <v>8.4</v>
      </c>
      <c r="M10" s="12">
        <f t="shared" ref="M10:M11" si="29">IF(I10=4,K10,L10)</f>
        <v>8.5</v>
      </c>
      <c r="N10" s="13">
        <v>8.6</v>
      </c>
      <c r="O10" s="13">
        <v>8</v>
      </c>
      <c r="P10" s="13">
        <v>8.8000000000000007</v>
      </c>
      <c r="Q10" s="13">
        <v>8.4</v>
      </c>
      <c r="R10" s="14">
        <f t="shared" ref="R10:R11" si="30">COUNT(N10:Q10)</f>
        <v>4</v>
      </c>
      <c r="S10" s="14">
        <f t="shared" ref="S10:S11" si="31">SUM(N10:Q10)-(MAX(N10:Q10)+MIN(N10:Q10))</f>
        <v>17.000000000000004</v>
      </c>
      <c r="T10" s="14">
        <f t="shared" ref="T10:T11" si="32">S10/(R10-2)</f>
        <v>8.5000000000000018</v>
      </c>
      <c r="U10" s="14">
        <f t="shared" ref="U10:U11" si="33">IF(R10&gt;0,SUM(N10:Q10)/R10,0)</f>
        <v>8.4500000000000011</v>
      </c>
      <c r="V10" s="15">
        <f t="shared" ref="V10:V11" si="34">IF(R10=4,T10,U10)</f>
        <v>8.5000000000000018</v>
      </c>
      <c r="W10" s="16">
        <v>9.7899999999999991</v>
      </c>
      <c r="X10" s="16">
        <v>0.3</v>
      </c>
      <c r="Y10" s="17">
        <f t="shared" ref="Y10:Y11" si="35">SUM(M10+V10+W10-X10)</f>
        <v>26.49</v>
      </c>
      <c r="Z10" s="93">
        <f>Y10+Y11</f>
        <v>51.739999999999995</v>
      </c>
      <c r="AA10" s="89">
        <f>IF(Z10&gt;0,RANK(Z10,$Z$2:$Z$27,0),0)</f>
        <v>5</v>
      </c>
    </row>
    <row r="11" spans="1:27" ht="18.75" customHeight="1" x14ac:dyDescent="0.2">
      <c r="A11" s="90"/>
      <c r="B11" s="92"/>
      <c r="C11" s="92"/>
      <c r="D11" s="25" t="s">
        <v>24</v>
      </c>
      <c r="E11" s="9">
        <v>7.6</v>
      </c>
      <c r="F11" s="9">
        <v>7.5</v>
      </c>
      <c r="G11" s="9">
        <v>7.2</v>
      </c>
      <c r="H11" s="9">
        <v>7.4</v>
      </c>
      <c r="I11" s="10">
        <f t="shared" ref="I11" si="36">COUNT(E11:H11)</f>
        <v>4</v>
      </c>
      <c r="J11" s="10">
        <f t="shared" ref="J11" si="37">SUM(E11:H11)-(MAX(E11:H11)+MIN(E11:H11))</f>
        <v>14.900000000000002</v>
      </c>
      <c r="K11" s="10">
        <f t="shared" si="28"/>
        <v>7.4500000000000011</v>
      </c>
      <c r="L11" s="11">
        <f t="shared" ref="L11" si="38">IF(I11&gt;0,SUM(E11:H11)/I11,0)</f>
        <v>7.4250000000000007</v>
      </c>
      <c r="M11" s="12">
        <f t="shared" si="29"/>
        <v>7.4500000000000011</v>
      </c>
      <c r="N11" s="13">
        <v>8</v>
      </c>
      <c r="O11" s="13">
        <v>8</v>
      </c>
      <c r="P11" s="13">
        <v>7.9</v>
      </c>
      <c r="Q11" s="13">
        <v>7.9</v>
      </c>
      <c r="R11" s="14">
        <f t="shared" si="30"/>
        <v>4</v>
      </c>
      <c r="S11" s="14">
        <f t="shared" si="31"/>
        <v>15.899999999999997</v>
      </c>
      <c r="T11" s="14">
        <f t="shared" si="32"/>
        <v>7.9499999999999984</v>
      </c>
      <c r="U11" s="14">
        <f t="shared" si="33"/>
        <v>7.9499999999999993</v>
      </c>
      <c r="V11" s="15">
        <f t="shared" si="34"/>
        <v>7.9499999999999984</v>
      </c>
      <c r="W11" s="16">
        <v>9.85</v>
      </c>
      <c r="X11" s="16"/>
      <c r="Y11" s="17">
        <f t="shared" si="35"/>
        <v>25.25</v>
      </c>
      <c r="Z11" s="93"/>
      <c r="AA11" s="89"/>
    </row>
    <row r="12" spans="1:27" ht="18.75" customHeight="1" x14ac:dyDescent="0.2">
      <c r="A12" s="90">
        <v>300</v>
      </c>
      <c r="B12" s="91" t="s">
        <v>132</v>
      </c>
      <c r="C12" s="92" t="s">
        <v>128</v>
      </c>
      <c r="D12" s="25" t="s">
        <v>23</v>
      </c>
      <c r="E12" s="9">
        <v>7.3</v>
      </c>
      <c r="F12" s="9">
        <v>7.9</v>
      </c>
      <c r="G12" s="9">
        <v>8</v>
      </c>
      <c r="H12" s="9">
        <v>7.7</v>
      </c>
      <c r="I12" s="10">
        <f>COUNT(E12:H12)</f>
        <v>4</v>
      </c>
      <c r="J12" s="10">
        <f>SUM(E12:H12)-(MAX(E12:H12)+MIN(E12:H12))</f>
        <v>15.599999999999998</v>
      </c>
      <c r="K12" s="10">
        <f t="shared" ref="K12:K27" si="39">(J12/(I12-2))</f>
        <v>7.7999999999999989</v>
      </c>
      <c r="L12" s="11">
        <f>IF(I12&gt;0,SUM(E12:H12)/I12,0)</f>
        <v>7.7249999999999996</v>
      </c>
      <c r="M12" s="12">
        <f t="shared" ref="M12:M27" si="40">IF(I12=4,K12,L12)</f>
        <v>7.7999999999999989</v>
      </c>
      <c r="N12" s="13">
        <v>8.4</v>
      </c>
      <c r="O12" s="13">
        <v>8.1</v>
      </c>
      <c r="P12" s="13">
        <v>8.1</v>
      </c>
      <c r="Q12" s="13">
        <v>8.6</v>
      </c>
      <c r="R12" s="14">
        <f t="shared" ref="R12:R27" si="41">COUNT(N12:Q12)</f>
        <v>4</v>
      </c>
      <c r="S12" s="14">
        <f t="shared" ref="S12:S27" si="42">SUM(N12:Q12)-(MAX(N12:Q12)+MIN(N12:Q12))</f>
        <v>16.500000000000004</v>
      </c>
      <c r="T12" s="14">
        <f t="shared" ref="T12:T27" si="43">S12/(R12-2)</f>
        <v>8.2500000000000018</v>
      </c>
      <c r="U12" s="14">
        <f t="shared" ref="U12:U27" si="44">IF(R12&gt;0,SUM(N12:Q12)/R12,0)</f>
        <v>8.3000000000000007</v>
      </c>
      <c r="V12" s="15">
        <f t="shared" ref="V12:V27" si="45">IF(R12=4,T12,U12)</f>
        <v>8.2500000000000018</v>
      </c>
      <c r="W12" s="16">
        <v>9.82</v>
      </c>
      <c r="X12" s="16"/>
      <c r="Y12" s="17">
        <f t="shared" ref="Y12:Y27" si="46">SUM(M12+V12+W12-X12)</f>
        <v>25.87</v>
      </c>
      <c r="Z12" s="93">
        <f>Y12+Y13</f>
        <v>50.540000000000006</v>
      </c>
      <c r="AA12" s="89">
        <f>IF(Z12&gt;0,RANK(Z12,$Z$2:$Z$27,0),0)</f>
        <v>6</v>
      </c>
    </row>
    <row r="13" spans="1:27" ht="18.75" customHeight="1" x14ac:dyDescent="0.2">
      <c r="A13" s="90"/>
      <c r="B13" s="92"/>
      <c r="C13" s="92"/>
      <c r="D13" s="25" t="s">
        <v>24</v>
      </c>
      <c r="E13" s="9">
        <v>6.5</v>
      </c>
      <c r="F13" s="9">
        <v>6.8</v>
      </c>
      <c r="G13" s="9">
        <v>6.7</v>
      </c>
      <c r="H13" s="9">
        <v>6.9</v>
      </c>
      <c r="I13" s="10">
        <f t="shared" ref="I13" si="47">COUNT(E13:H13)</f>
        <v>4</v>
      </c>
      <c r="J13" s="10">
        <f t="shared" ref="J13" si="48">SUM(E13:H13)-(MAX(E13:H13)+MIN(E13:H13))</f>
        <v>13.499999999999998</v>
      </c>
      <c r="K13" s="10">
        <f t="shared" si="39"/>
        <v>6.7499999999999991</v>
      </c>
      <c r="L13" s="11">
        <f t="shared" ref="L13" si="49">IF(I13&gt;0,SUM(E13:H13)/I13,0)</f>
        <v>6.7249999999999996</v>
      </c>
      <c r="M13" s="12">
        <f t="shared" si="40"/>
        <v>6.7499999999999991</v>
      </c>
      <c r="N13" s="13">
        <v>8.1</v>
      </c>
      <c r="O13" s="13">
        <v>7.6</v>
      </c>
      <c r="P13" s="13">
        <v>8</v>
      </c>
      <c r="Q13" s="13">
        <v>7.9</v>
      </c>
      <c r="R13" s="14">
        <f t="shared" si="41"/>
        <v>4</v>
      </c>
      <c r="S13" s="14">
        <f t="shared" si="42"/>
        <v>15.900000000000002</v>
      </c>
      <c r="T13" s="14">
        <f t="shared" si="43"/>
        <v>7.9500000000000011</v>
      </c>
      <c r="U13" s="14">
        <f t="shared" si="44"/>
        <v>7.9</v>
      </c>
      <c r="V13" s="15">
        <f t="shared" si="45"/>
        <v>7.9500000000000011</v>
      </c>
      <c r="W13" s="16">
        <v>9.9700000000000006</v>
      </c>
      <c r="X13" s="16"/>
      <c r="Y13" s="17">
        <f t="shared" si="46"/>
        <v>24.67</v>
      </c>
      <c r="Z13" s="93"/>
      <c r="AA13" s="89"/>
    </row>
    <row r="14" spans="1:27" ht="18.75" customHeight="1" x14ac:dyDescent="0.2">
      <c r="A14" s="90">
        <v>301</v>
      </c>
      <c r="B14" s="91" t="s">
        <v>185</v>
      </c>
      <c r="C14" s="92" t="s">
        <v>172</v>
      </c>
      <c r="D14" s="25" t="s">
        <v>23</v>
      </c>
      <c r="E14" s="9">
        <v>8</v>
      </c>
      <c r="F14" s="9">
        <v>8.4</v>
      </c>
      <c r="G14" s="9">
        <v>8</v>
      </c>
      <c r="H14" s="9">
        <v>8</v>
      </c>
      <c r="I14" s="10">
        <f>COUNT(E14:H14)</f>
        <v>4</v>
      </c>
      <c r="J14" s="10">
        <f>SUM(E14:H14)-(MAX(E14:H14)+MIN(E14:H14))</f>
        <v>16</v>
      </c>
      <c r="K14" s="10">
        <f t="shared" si="39"/>
        <v>8</v>
      </c>
      <c r="L14" s="11">
        <f>IF(I14&gt;0,SUM(E14:H14)/I14,0)</f>
        <v>8.1</v>
      </c>
      <c r="M14" s="12">
        <f t="shared" si="40"/>
        <v>8</v>
      </c>
      <c r="N14" s="13">
        <v>8.6999999999999993</v>
      </c>
      <c r="O14" s="13">
        <v>8.5</v>
      </c>
      <c r="P14" s="13">
        <v>8.3000000000000007</v>
      </c>
      <c r="Q14" s="13">
        <v>8.4</v>
      </c>
      <c r="R14" s="14">
        <f t="shared" si="41"/>
        <v>4</v>
      </c>
      <c r="S14" s="14">
        <f t="shared" si="42"/>
        <v>16.899999999999999</v>
      </c>
      <c r="T14" s="14">
        <f t="shared" si="43"/>
        <v>8.4499999999999993</v>
      </c>
      <c r="U14" s="14">
        <f t="shared" si="44"/>
        <v>8.4749999999999996</v>
      </c>
      <c r="V14" s="15">
        <f t="shared" si="45"/>
        <v>8.4499999999999993</v>
      </c>
      <c r="W14" s="16">
        <v>9.85</v>
      </c>
      <c r="X14" s="16">
        <v>0.3</v>
      </c>
      <c r="Y14" s="17">
        <f t="shared" si="46"/>
        <v>25.999999999999996</v>
      </c>
      <c r="Z14" s="93">
        <f>Y14+Y15</f>
        <v>50.33</v>
      </c>
      <c r="AA14" s="89">
        <f>IF(Z14&gt;0,RANK(Z14,$Z$2:$Z$27,0),0)</f>
        <v>7</v>
      </c>
    </row>
    <row r="15" spans="1:27" ht="18.75" customHeight="1" x14ac:dyDescent="0.2">
      <c r="A15" s="90"/>
      <c r="B15" s="92"/>
      <c r="C15" s="92"/>
      <c r="D15" s="25" t="s">
        <v>24</v>
      </c>
      <c r="E15" s="9">
        <v>7.8</v>
      </c>
      <c r="F15" s="9">
        <v>8.1999999999999993</v>
      </c>
      <c r="G15" s="9">
        <v>8.1999999999999993</v>
      </c>
      <c r="H15" s="9">
        <v>8</v>
      </c>
      <c r="I15" s="10">
        <f t="shared" ref="I15" si="50">COUNT(E15:H15)</f>
        <v>4</v>
      </c>
      <c r="J15" s="10">
        <f t="shared" ref="J15" si="51">SUM(E15:H15)-(MAX(E15:H15)+MIN(E15:H15))</f>
        <v>16.200000000000003</v>
      </c>
      <c r="K15" s="10">
        <f t="shared" si="39"/>
        <v>8.1000000000000014</v>
      </c>
      <c r="L15" s="11">
        <f t="shared" ref="L15" si="52">IF(I15&gt;0,SUM(E15:H15)/I15,0)</f>
        <v>8.0500000000000007</v>
      </c>
      <c r="M15" s="12">
        <f t="shared" si="40"/>
        <v>8.1000000000000014</v>
      </c>
      <c r="N15" s="13">
        <v>8.6</v>
      </c>
      <c r="O15" s="13">
        <v>8.3000000000000007</v>
      </c>
      <c r="P15" s="13">
        <v>8.4</v>
      </c>
      <c r="Q15" s="13">
        <v>8.3000000000000007</v>
      </c>
      <c r="R15" s="14">
        <f t="shared" si="41"/>
        <v>4</v>
      </c>
      <c r="S15" s="14">
        <f t="shared" si="42"/>
        <v>16.699999999999996</v>
      </c>
      <c r="T15" s="14">
        <f t="shared" si="43"/>
        <v>8.3499999999999979</v>
      </c>
      <c r="U15" s="14">
        <f t="shared" si="44"/>
        <v>8.3999999999999986</v>
      </c>
      <c r="V15" s="15">
        <f t="shared" si="45"/>
        <v>8.3499999999999979</v>
      </c>
      <c r="W15" s="16">
        <v>9.8800000000000008</v>
      </c>
      <c r="X15" s="16">
        <v>2</v>
      </c>
      <c r="Y15" s="17">
        <f t="shared" si="46"/>
        <v>24.33</v>
      </c>
      <c r="Z15" s="93"/>
      <c r="AA15" s="89"/>
    </row>
    <row r="16" spans="1:27" ht="18.75" customHeight="1" x14ac:dyDescent="0.2">
      <c r="A16" s="90">
        <v>303</v>
      </c>
      <c r="B16" s="91" t="s">
        <v>310</v>
      </c>
      <c r="C16" s="91" t="s">
        <v>118</v>
      </c>
      <c r="D16" s="25" t="s">
        <v>23</v>
      </c>
      <c r="E16" s="9">
        <v>7.4</v>
      </c>
      <c r="F16" s="9">
        <v>7.8</v>
      </c>
      <c r="G16" s="9">
        <v>7.6</v>
      </c>
      <c r="H16" s="9">
        <v>7.9</v>
      </c>
      <c r="I16" s="10">
        <f>COUNT(E16:H16)</f>
        <v>4</v>
      </c>
      <c r="J16" s="10">
        <f>SUM(E16:H16)-(MAX(E16:H16)+MIN(E16:H16))</f>
        <v>15.399999999999995</v>
      </c>
      <c r="K16" s="10">
        <f t="shared" ref="K16:K25" si="53">(J16/(I16-2))</f>
        <v>7.6999999999999975</v>
      </c>
      <c r="L16" s="11">
        <f>IF(I16&gt;0,SUM(E16:H16)/I16,0)</f>
        <v>7.6749999999999989</v>
      </c>
      <c r="M16" s="12">
        <f t="shared" ref="M16:M25" si="54">IF(I16=4,K16,L16)</f>
        <v>7.6999999999999975</v>
      </c>
      <c r="N16" s="13">
        <v>8.5</v>
      </c>
      <c r="O16" s="13">
        <v>8.1</v>
      </c>
      <c r="P16" s="13">
        <v>8.3000000000000007</v>
      </c>
      <c r="Q16" s="13">
        <v>8.1999999999999993</v>
      </c>
      <c r="R16" s="14">
        <f t="shared" ref="R16:R25" si="55">COUNT(N16:Q16)</f>
        <v>4</v>
      </c>
      <c r="S16" s="14">
        <f t="shared" ref="S16:S25" si="56">SUM(N16:Q16)-(MAX(N16:Q16)+MIN(N16:Q16))</f>
        <v>16.5</v>
      </c>
      <c r="T16" s="14">
        <f t="shared" ref="T16:T25" si="57">S16/(R16-2)</f>
        <v>8.25</v>
      </c>
      <c r="U16" s="14">
        <f t="shared" ref="U16:U25" si="58">IF(R16&gt;0,SUM(N16:Q16)/R16,0)</f>
        <v>8.2750000000000004</v>
      </c>
      <c r="V16" s="15">
        <f t="shared" ref="V16:V25" si="59">IF(R16=4,T16,U16)</f>
        <v>8.25</v>
      </c>
      <c r="W16" s="16">
        <v>9.82</v>
      </c>
      <c r="X16" s="16">
        <v>0.3</v>
      </c>
      <c r="Y16" s="17">
        <f t="shared" ref="Y16:Y25" si="60">SUM(M16+V16+W16-X16)</f>
        <v>25.469999999999995</v>
      </c>
      <c r="Z16" s="93">
        <f>Y16+Y17</f>
        <v>50.089999999999996</v>
      </c>
      <c r="AA16" s="89">
        <f>IF(Z16&gt;0,RANK(Z16,$Z$2:$Z$27,0),0)</f>
        <v>8</v>
      </c>
    </row>
    <row r="17" spans="1:27" ht="18.75" customHeight="1" x14ac:dyDescent="0.2">
      <c r="A17" s="90"/>
      <c r="B17" s="92"/>
      <c r="C17" s="92"/>
      <c r="D17" s="8" t="s">
        <v>23</v>
      </c>
      <c r="E17" s="9">
        <v>8.1999999999999993</v>
      </c>
      <c r="F17" s="9">
        <v>7.7</v>
      </c>
      <c r="G17" s="9">
        <v>7.7</v>
      </c>
      <c r="H17" s="9">
        <v>8.1999999999999993</v>
      </c>
      <c r="I17" s="10">
        <f t="shared" ref="I17" si="61">COUNT(E17:H17)</f>
        <v>4</v>
      </c>
      <c r="J17" s="10">
        <f t="shared" ref="J17" si="62">SUM(E17:H17)-(MAX(E17:H17)+MIN(E17:H17))</f>
        <v>15.899999999999999</v>
      </c>
      <c r="K17" s="10">
        <f t="shared" si="53"/>
        <v>7.9499999999999993</v>
      </c>
      <c r="L17" s="11">
        <f t="shared" ref="L17" si="63">IF(I17&gt;0,SUM(E17:H17)/I17,0)</f>
        <v>7.9499999999999993</v>
      </c>
      <c r="M17" s="12">
        <f t="shared" si="54"/>
        <v>7.9499999999999993</v>
      </c>
      <c r="N17" s="13">
        <v>7.9</v>
      </c>
      <c r="O17" s="13">
        <v>7.8</v>
      </c>
      <c r="P17" s="13">
        <v>7.7</v>
      </c>
      <c r="Q17" s="13">
        <v>7.5</v>
      </c>
      <c r="R17" s="14">
        <f t="shared" si="55"/>
        <v>4</v>
      </c>
      <c r="S17" s="14">
        <f t="shared" si="56"/>
        <v>15.499999999999998</v>
      </c>
      <c r="T17" s="14">
        <f t="shared" si="57"/>
        <v>7.7499999999999991</v>
      </c>
      <c r="U17" s="14">
        <f t="shared" si="58"/>
        <v>7.7249999999999996</v>
      </c>
      <c r="V17" s="15">
        <f t="shared" si="59"/>
        <v>7.7499999999999991</v>
      </c>
      <c r="W17" s="16">
        <v>9.82</v>
      </c>
      <c r="X17" s="16">
        <v>0.9</v>
      </c>
      <c r="Y17" s="17">
        <f t="shared" si="60"/>
        <v>24.62</v>
      </c>
      <c r="Z17" s="93"/>
      <c r="AA17" s="89"/>
    </row>
    <row r="18" spans="1:27" ht="18.75" customHeight="1" x14ac:dyDescent="0.2">
      <c r="A18" s="90">
        <v>304</v>
      </c>
      <c r="B18" s="91" t="s">
        <v>146</v>
      </c>
      <c r="C18" s="92" t="s">
        <v>137</v>
      </c>
      <c r="D18" s="25" t="s">
        <v>23</v>
      </c>
      <c r="E18" s="9">
        <v>7.3</v>
      </c>
      <c r="F18" s="9">
        <v>7.2</v>
      </c>
      <c r="G18" s="9">
        <v>7.7</v>
      </c>
      <c r="H18" s="9">
        <v>8.3000000000000007</v>
      </c>
      <c r="I18" s="10">
        <f>COUNT(E18:H18)</f>
        <v>4</v>
      </c>
      <c r="J18" s="10">
        <f>SUM(E18:H18)-(MAX(E18:H18)+MIN(E18:H18))</f>
        <v>15</v>
      </c>
      <c r="K18" s="10">
        <f t="shared" si="53"/>
        <v>7.5</v>
      </c>
      <c r="L18" s="11">
        <f>IF(I18&gt;0,SUM(E18:H18)/I18,0)</f>
        <v>7.625</v>
      </c>
      <c r="M18" s="12">
        <f t="shared" si="54"/>
        <v>7.5</v>
      </c>
      <c r="N18" s="13">
        <v>7.7</v>
      </c>
      <c r="O18" s="13">
        <v>7.8</v>
      </c>
      <c r="P18" s="13">
        <v>8.4</v>
      </c>
      <c r="Q18" s="13">
        <v>8.1999999999999993</v>
      </c>
      <c r="R18" s="14">
        <f t="shared" si="55"/>
        <v>4</v>
      </c>
      <c r="S18" s="14">
        <f t="shared" si="56"/>
        <v>15.999999999999993</v>
      </c>
      <c r="T18" s="14">
        <f t="shared" si="57"/>
        <v>7.9999999999999964</v>
      </c>
      <c r="U18" s="14">
        <f t="shared" si="58"/>
        <v>8.0249999999999986</v>
      </c>
      <c r="V18" s="15">
        <f t="shared" si="59"/>
        <v>7.9999999999999964</v>
      </c>
      <c r="W18" s="16">
        <v>9.82</v>
      </c>
      <c r="X18" s="16">
        <v>0.9</v>
      </c>
      <c r="Y18" s="17">
        <f t="shared" si="60"/>
        <v>24.419999999999998</v>
      </c>
      <c r="Z18" s="93">
        <f>Y18+Y19</f>
        <v>48.9</v>
      </c>
      <c r="AA18" s="89">
        <f>IF(Z18&gt;0,RANK(Z18,$Z$2:$Z$27,0),0)</f>
        <v>9</v>
      </c>
    </row>
    <row r="19" spans="1:27" ht="18.75" customHeight="1" x14ac:dyDescent="0.2">
      <c r="A19" s="90"/>
      <c r="B19" s="92"/>
      <c r="C19" s="92"/>
      <c r="D19" s="25" t="s">
        <v>24</v>
      </c>
      <c r="E19" s="9">
        <v>7.1</v>
      </c>
      <c r="F19" s="9">
        <v>7</v>
      </c>
      <c r="G19" s="9">
        <v>6.9</v>
      </c>
      <c r="H19" s="9">
        <v>7</v>
      </c>
      <c r="I19" s="10">
        <f t="shared" ref="I19" si="64">COUNT(E19:H19)</f>
        <v>4</v>
      </c>
      <c r="J19" s="10">
        <f t="shared" ref="J19" si="65">SUM(E19:H19)-(MAX(E19:H19)+MIN(E19:H19))</f>
        <v>14</v>
      </c>
      <c r="K19" s="10">
        <f t="shared" si="53"/>
        <v>7</v>
      </c>
      <c r="L19" s="11">
        <f t="shared" ref="L19" si="66">IF(I19&gt;0,SUM(E19:H19)/I19,0)</f>
        <v>7</v>
      </c>
      <c r="M19" s="12">
        <f t="shared" si="54"/>
        <v>7</v>
      </c>
      <c r="N19" s="13">
        <v>7.8</v>
      </c>
      <c r="O19" s="13">
        <v>7.5</v>
      </c>
      <c r="P19" s="13">
        <v>7.7</v>
      </c>
      <c r="Q19" s="13">
        <v>7.5</v>
      </c>
      <c r="R19" s="14">
        <f t="shared" si="55"/>
        <v>4</v>
      </c>
      <c r="S19" s="14">
        <f t="shared" si="56"/>
        <v>15.2</v>
      </c>
      <c r="T19" s="14">
        <f t="shared" si="57"/>
        <v>7.6</v>
      </c>
      <c r="U19" s="14">
        <f t="shared" si="58"/>
        <v>7.625</v>
      </c>
      <c r="V19" s="15">
        <f t="shared" si="59"/>
        <v>7.6</v>
      </c>
      <c r="W19" s="16">
        <v>9.8800000000000008</v>
      </c>
      <c r="X19" s="16"/>
      <c r="Y19" s="17">
        <f t="shared" si="60"/>
        <v>24.48</v>
      </c>
      <c r="Z19" s="93"/>
      <c r="AA19" s="89"/>
    </row>
    <row r="20" spans="1:27" ht="18.75" customHeight="1" x14ac:dyDescent="0.2">
      <c r="A20" s="90">
        <v>309</v>
      </c>
      <c r="B20" s="91" t="s">
        <v>333</v>
      </c>
      <c r="C20" s="92" t="s">
        <v>128</v>
      </c>
      <c r="D20" s="25" t="s">
        <v>23</v>
      </c>
      <c r="E20" s="9">
        <v>7.9</v>
      </c>
      <c r="F20" s="9">
        <v>8</v>
      </c>
      <c r="G20" s="9">
        <v>7.9</v>
      </c>
      <c r="H20" s="9">
        <v>7.9</v>
      </c>
      <c r="I20" s="10">
        <f>COUNT(E20:H20)</f>
        <v>4</v>
      </c>
      <c r="J20" s="10">
        <f>SUM(E20:H20)-(MAX(E20:H20)+MIN(E20:H20))</f>
        <v>15.800000000000002</v>
      </c>
      <c r="K20" s="10">
        <f t="shared" ref="K20:K21" si="67">(J20/(I20-2))</f>
        <v>7.9000000000000012</v>
      </c>
      <c r="L20" s="11">
        <f>IF(I20&gt;0,SUM(E20:H20)/I20,0)</f>
        <v>7.9250000000000007</v>
      </c>
      <c r="M20" s="12">
        <f t="shared" ref="M20:M21" si="68">IF(I20=4,K20,L20)</f>
        <v>7.9000000000000012</v>
      </c>
      <c r="N20" s="13">
        <v>8.4</v>
      </c>
      <c r="O20" s="13">
        <v>8.3000000000000007</v>
      </c>
      <c r="P20" s="13">
        <v>8.6</v>
      </c>
      <c r="Q20" s="13">
        <v>8.1999999999999993</v>
      </c>
      <c r="R20" s="14">
        <f t="shared" ref="R20:R21" si="69">COUNT(N20:Q20)</f>
        <v>4</v>
      </c>
      <c r="S20" s="14">
        <f t="shared" ref="S20:S21" si="70">SUM(N20:Q20)-(MAX(N20:Q20)+MIN(N20:Q20))</f>
        <v>16.700000000000003</v>
      </c>
      <c r="T20" s="14">
        <f t="shared" ref="T20:T21" si="71">S20/(R20-2)</f>
        <v>8.3500000000000014</v>
      </c>
      <c r="U20" s="14">
        <f t="shared" ref="U20:U21" si="72">IF(R20&gt;0,SUM(N20:Q20)/R20,0)</f>
        <v>8.375</v>
      </c>
      <c r="V20" s="15">
        <f t="shared" ref="V20:V21" si="73">IF(R20=4,T20,U20)</f>
        <v>8.3500000000000014</v>
      </c>
      <c r="W20" s="16">
        <v>9.73</v>
      </c>
      <c r="X20" s="16"/>
      <c r="Y20" s="17">
        <f t="shared" ref="Y20:Y21" si="74">SUM(M20+V20+W20-X20)</f>
        <v>25.980000000000004</v>
      </c>
      <c r="Z20" s="93">
        <f>Y20+Y21</f>
        <v>25.980000000000004</v>
      </c>
      <c r="AA20" s="89">
        <f>IF(Z20&gt;0,RANK(Z20,$Z$2:$Z$27,0),0)</f>
        <v>10</v>
      </c>
    </row>
    <row r="21" spans="1:27" ht="18.75" customHeight="1" x14ac:dyDescent="0.2">
      <c r="A21" s="90"/>
      <c r="B21" s="92"/>
      <c r="C21" s="92"/>
      <c r="D21" s="44" t="s">
        <v>23</v>
      </c>
      <c r="E21" s="45"/>
      <c r="F21" s="45"/>
      <c r="G21" s="45"/>
      <c r="H21" s="45"/>
      <c r="I21" s="46">
        <f t="shared" ref="I21" si="75">COUNT(E21:H21)</f>
        <v>0</v>
      </c>
      <c r="J21" s="46">
        <f t="shared" ref="J21" si="76">SUM(E21:H21)-(MAX(E21:H21)+MIN(E21:H21))</f>
        <v>0</v>
      </c>
      <c r="K21" s="46">
        <f t="shared" si="67"/>
        <v>0</v>
      </c>
      <c r="L21" s="47">
        <f t="shared" ref="L21" si="77">IF(I21&gt;0,SUM(E21:H21)/I21,0)</f>
        <v>0</v>
      </c>
      <c r="M21" s="48">
        <f t="shared" si="68"/>
        <v>0</v>
      </c>
      <c r="N21" s="49"/>
      <c r="O21" s="49"/>
      <c r="P21" s="49"/>
      <c r="Q21" s="49"/>
      <c r="R21" s="50">
        <f t="shared" si="69"/>
        <v>0</v>
      </c>
      <c r="S21" s="50">
        <f t="shared" si="70"/>
        <v>0</v>
      </c>
      <c r="T21" s="50">
        <f t="shared" si="71"/>
        <v>0</v>
      </c>
      <c r="U21" s="50">
        <f t="shared" si="72"/>
        <v>0</v>
      </c>
      <c r="V21" s="51">
        <f t="shared" si="73"/>
        <v>0</v>
      </c>
      <c r="W21" s="52"/>
      <c r="X21" s="52"/>
      <c r="Y21" s="53">
        <f t="shared" si="74"/>
        <v>0</v>
      </c>
      <c r="Z21" s="93"/>
      <c r="AA21" s="89"/>
    </row>
    <row r="22" spans="1:27" ht="18.75" customHeight="1" x14ac:dyDescent="0.2">
      <c r="A22" s="99">
        <v>308</v>
      </c>
      <c r="B22" s="100" t="s">
        <v>306</v>
      </c>
      <c r="C22" s="101" t="s">
        <v>301</v>
      </c>
      <c r="D22" s="59" t="s">
        <v>23</v>
      </c>
      <c r="E22" s="45"/>
      <c r="F22" s="45"/>
      <c r="G22" s="45"/>
      <c r="H22" s="45"/>
      <c r="I22" s="46">
        <f>COUNT(E22:H22)</f>
        <v>0</v>
      </c>
      <c r="J22" s="46">
        <f>SUM(E22:H22)-(MAX(E22:H22)+MIN(E22:H22))</f>
        <v>0</v>
      </c>
      <c r="K22" s="46">
        <f t="shared" ref="K22:K23" si="78">(J22/(I22-2))</f>
        <v>0</v>
      </c>
      <c r="L22" s="47">
        <f>IF(I22&gt;0,SUM(E22:H22)/I22,0)</f>
        <v>0</v>
      </c>
      <c r="M22" s="48">
        <f t="shared" ref="M22:M23" si="79">IF(I22=4,K22,L22)</f>
        <v>0</v>
      </c>
      <c r="N22" s="49"/>
      <c r="O22" s="49"/>
      <c r="P22" s="49"/>
      <c r="Q22" s="49"/>
      <c r="R22" s="50">
        <f t="shared" ref="R22:R23" si="80">COUNT(N22:Q22)</f>
        <v>0</v>
      </c>
      <c r="S22" s="50">
        <f t="shared" ref="S22:S23" si="81">SUM(N22:Q22)-(MAX(N22:Q22)+MIN(N22:Q22))</f>
        <v>0</v>
      </c>
      <c r="T22" s="50">
        <f t="shared" ref="T22:T23" si="82">S22/(R22-2)</f>
        <v>0</v>
      </c>
      <c r="U22" s="50">
        <f t="shared" ref="U22:U23" si="83">IF(R22&gt;0,SUM(N22:Q22)/R22,0)</f>
        <v>0</v>
      </c>
      <c r="V22" s="51">
        <f t="shared" ref="V22:V23" si="84">IF(R22=4,T22,U22)</f>
        <v>0</v>
      </c>
      <c r="W22" s="52"/>
      <c r="X22" s="52"/>
      <c r="Y22" s="53">
        <f t="shared" ref="Y22:Y23" si="85">SUM(M22+V22+W22-X22)</f>
        <v>0</v>
      </c>
      <c r="Z22" s="102">
        <f>Y22+Y23</f>
        <v>0</v>
      </c>
      <c r="AA22" s="98">
        <f>IF(Z22&gt;0,RANK(Z22,$Z$12:$Z$27,0),0)</f>
        <v>0</v>
      </c>
    </row>
    <row r="23" spans="1:27" ht="18.75" customHeight="1" x14ac:dyDescent="0.2">
      <c r="A23" s="99"/>
      <c r="B23" s="101"/>
      <c r="C23" s="101"/>
      <c r="D23" s="59" t="s">
        <v>24</v>
      </c>
      <c r="E23" s="45"/>
      <c r="F23" s="45"/>
      <c r="G23" s="45"/>
      <c r="H23" s="45"/>
      <c r="I23" s="46">
        <f t="shared" ref="I23" si="86">COUNT(E23:H23)</f>
        <v>0</v>
      </c>
      <c r="J23" s="46">
        <f t="shared" ref="J23" si="87">SUM(E23:H23)-(MAX(E23:H23)+MIN(E23:H23))</f>
        <v>0</v>
      </c>
      <c r="K23" s="46">
        <f t="shared" si="78"/>
        <v>0</v>
      </c>
      <c r="L23" s="47">
        <f t="shared" ref="L23" si="88">IF(I23&gt;0,SUM(E23:H23)/I23,0)</f>
        <v>0</v>
      </c>
      <c r="M23" s="48">
        <f t="shared" si="79"/>
        <v>0</v>
      </c>
      <c r="N23" s="49"/>
      <c r="O23" s="49"/>
      <c r="P23" s="49"/>
      <c r="Q23" s="49"/>
      <c r="R23" s="50">
        <f t="shared" si="80"/>
        <v>0</v>
      </c>
      <c r="S23" s="50">
        <f t="shared" si="81"/>
        <v>0</v>
      </c>
      <c r="T23" s="50">
        <f t="shared" si="82"/>
        <v>0</v>
      </c>
      <c r="U23" s="50">
        <f t="shared" si="83"/>
        <v>0</v>
      </c>
      <c r="V23" s="51">
        <f t="shared" si="84"/>
        <v>0</v>
      </c>
      <c r="W23" s="52"/>
      <c r="X23" s="52"/>
      <c r="Y23" s="53">
        <f t="shared" si="85"/>
        <v>0</v>
      </c>
      <c r="Z23" s="102"/>
      <c r="AA23" s="98"/>
    </row>
    <row r="24" spans="1:27" ht="18.75" customHeight="1" x14ac:dyDescent="0.2">
      <c r="A24" s="99">
        <v>310</v>
      </c>
      <c r="B24" s="100" t="s">
        <v>85</v>
      </c>
      <c r="C24" s="100" t="s">
        <v>86</v>
      </c>
      <c r="D24" s="84" t="s">
        <v>23</v>
      </c>
      <c r="E24" s="45"/>
      <c r="F24" s="45"/>
      <c r="G24" s="45"/>
      <c r="H24" s="45"/>
      <c r="I24" s="46">
        <f>COUNT(E24:H24)</f>
        <v>0</v>
      </c>
      <c r="J24" s="46">
        <f>SUM(E24:H24)-(MAX(E24:H24)+MIN(E24:H24))</f>
        <v>0</v>
      </c>
      <c r="K24" s="46">
        <f t="shared" si="53"/>
        <v>0</v>
      </c>
      <c r="L24" s="47">
        <f>IF(I24&gt;0,SUM(E24:H24)/I24,0)</f>
        <v>0</v>
      </c>
      <c r="M24" s="48">
        <f t="shared" si="54"/>
        <v>0</v>
      </c>
      <c r="N24" s="49"/>
      <c r="O24" s="49"/>
      <c r="P24" s="49"/>
      <c r="Q24" s="49"/>
      <c r="R24" s="50">
        <f t="shared" si="55"/>
        <v>0</v>
      </c>
      <c r="S24" s="50">
        <f t="shared" si="56"/>
        <v>0</v>
      </c>
      <c r="T24" s="50">
        <f t="shared" si="57"/>
        <v>0</v>
      </c>
      <c r="U24" s="50">
        <f t="shared" si="58"/>
        <v>0</v>
      </c>
      <c r="V24" s="51">
        <f t="shared" si="59"/>
        <v>0</v>
      </c>
      <c r="W24" s="52"/>
      <c r="X24" s="52"/>
      <c r="Y24" s="53">
        <f t="shared" si="60"/>
        <v>0</v>
      </c>
      <c r="Z24" s="102">
        <f>Y24+Y25</f>
        <v>0</v>
      </c>
      <c r="AA24" s="98">
        <f>IF(Z24&gt;0,RANK(Z24,$Z$12:$Z$27,0),0)</f>
        <v>0</v>
      </c>
    </row>
    <row r="25" spans="1:27" ht="18.75" customHeight="1" x14ac:dyDescent="0.2">
      <c r="A25" s="99"/>
      <c r="B25" s="101"/>
      <c r="C25" s="101"/>
      <c r="D25" s="84" t="s">
        <v>24</v>
      </c>
      <c r="E25" s="45"/>
      <c r="F25" s="45"/>
      <c r="G25" s="45"/>
      <c r="H25" s="45"/>
      <c r="I25" s="46">
        <f t="shared" ref="I25" si="89">COUNT(E25:H25)</f>
        <v>0</v>
      </c>
      <c r="J25" s="46">
        <f t="shared" ref="J25" si="90">SUM(E25:H25)-(MAX(E25:H25)+MIN(E25:H25))</f>
        <v>0</v>
      </c>
      <c r="K25" s="46">
        <f t="shared" si="53"/>
        <v>0</v>
      </c>
      <c r="L25" s="47">
        <f t="shared" ref="L25" si="91">IF(I25&gt;0,SUM(E25:H25)/I25,0)</f>
        <v>0</v>
      </c>
      <c r="M25" s="48">
        <f t="shared" si="54"/>
        <v>0</v>
      </c>
      <c r="N25" s="49"/>
      <c r="O25" s="49"/>
      <c r="P25" s="49"/>
      <c r="Q25" s="49"/>
      <c r="R25" s="50">
        <f t="shared" si="55"/>
        <v>0</v>
      </c>
      <c r="S25" s="50">
        <f t="shared" si="56"/>
        <v>0</v>
      </c>
      <c r="T25" s="50">
        <f t="shared" si="57"/>
        <v>0</v>
      </c>
      <c r="U25" s="50">
        <f t="shared" si="58"/>
        <v>0</v>
      </c>
      <c r="V25" s="51">
        <f t="shared" si="59"/>
        <v>0</v>
      </c>
      <c r="W25" s="52"/>
      <c r="X25" s="52"/>
      <c r="Y25" s="53">
        <f t="shared" si="60"/>
        <v>0</v>
      </c>
      <c r="Z25" s="102"/>
      <c r="AA25" s="98"/>
    </row>
    <row r="26" spans="1:27" ht="18.75" customHeight="1" x14ac:dyDescent="0.2">
      <c r="A26" s="99">
        <v>312</v>
      </c>
      <c r="B26" s="100" t="s">
        <v>186</v>
      </c>
      <c r="C26" s="101" t="s">
        <v>172</v>
      </c>
      <c r="D26" s="84" t="s">
        <v>23</v>
      </c>
      <c r="E26" s="45"/>
      <c r="F26" s="45"/>
      <c r="G26" s="45"/>
      <c r="H26" s="45"/>
      <c r="I26" s="46">
        <f>COUNT(E26:H26)</f>
        <v>0</v>
      </c>
      <c r="J26" s="46">
        <f>SUM(E26:H26)-(MAX(E26:H26)+MIN(E26:H26))</f>
        <v>0</v>
      </c>
      <c r="K26" s="46">
        <f t="shared" si="39"/>
        <v>0</v>
      </c>
      <c r="L26" s="47">
        <f>IF(I26&gt;0,SUM(E26:H26)/I26,0)</f>
        <v>0</v>
      </c>
      <c r="M26" s="48">
        <f t="shared" si="40"/>
        <v>0</v>
      </c>
      <c r="N26" s="49"/>
      <c r="O26" s="49"/>
      <c r="P26" s="49"/>
      <c r="Q26" s="49"/>
      <c r="R26" s="50">
        <f t="shared" si="41"/>
        <v>0</v>
      </c>
      <c r="S26" s="50">
        <f t="shared" si="42"/>
        <v>0</v>
      </c>
      <c r="T26" s="50">
        <f t="shared" si="43"/>
        <v>0</v>
      </c>
      <c r="U26" s="50">
        <f t="shared" si="44"/>
        <v>0</v>
      </c>
      <c r="V26" s="51">
        <f t="shared" si="45"/>
        <v>0</v>
      </c>
      <c r="W26" s="52"/>
      <c r="X26" s="52"/>
      <c r="Y26" s="53">
        <f t="shared" si="46"/>
        <v>0</v>
      </c>
      <c r="Z26" s="102">
        <f>Y26+Y27</f>
        <v>0</v>
      </c>
      <c r="AA26" s="98">
        <f>IF(Z26&gt;0,RANK(Z26,$Z$12:$Z$27,0),0)</f>
        <v>0</v>
      </c>
    </row>
    <row r="27" spans="1:27" ht="18.75" customHeight="1" x14ac:dyDescent="0.2">
      <c r="A27" s="99"/>
      <c r="B27" s="101"/>
      <c r="C27" s="101"/>
      <c r="D27" s="84" t="s">
        <v>24</v>
      </c>
      <c r="E27" s="45"/>
      <c r="F27" s="45"/>
      <c r="G27" s="45"/>
      <c r="H27" s="45"/>
      <c r="I27" s="46">
        <f t="shared" ref="I27" si="92">COUNT(E27:H27)</f>
        <v>0</v>
      </c>
      <c r="J27" s="46">
        <f t="shared" ref="J27" si="93">SUM(E27:H27)-(MAX(E27:H27)+MIN(E27:H27))</f>
        <v>0</v>
      </c>
      <c r="K27" s="46">
        <f t="shared" si="39"/>
        <v>0</v>
      </c>
      <c r="L27" s="47">
        <f t="shared" ref="L27" si="94">IF(I27&gt;0,SUM(E27:H27)/I27,0)</f>
        <v>0</v>
      </c>
      <c r="M27" s="48">
        <f t="shared" si="40"/>
        <v>0</v>
      </c>
      <c r="N27" s="49"/>
      <c r="O27" s="49"/>
      <c r="P27" s="49"/>
      <c r="Q27" s="49"/>
      <c r="R27" s="50">
        <f t="shared" si="41"/>
        <v>0</v>
      </c>
      <c r="S27" s="50">
        <f t="shared" si="42"/>
        <v>0</v>
      </c>
      <c r="T27" s="50">
        <f t="shared" si="43"/>
        <v>0</v>
      </c>
      <c r="U27" s="50">
        <f t="shared" si="44"/>
        <v>0</v>
      </c>
      <c r="V27" s="51">
        <f t="shared" si="45"/>
        <v>0</v>
      </c>
      <c r="W27" s="52"/>
      <c r="X27" s="52"/>
      <c r="Y27" s="53">
        <f t="shared" si="46"/>
        <v>0</v>
      </c>
      <c r="Z27" s="102"/>
      <c r="AA27" s="98"/>
    </row>
    <row r="28" spans="1:27" ht="18.75" customHeight="1" x14ac:dyDescent="0.2">
      <c r="A28" s="3"/>
      <c r="B28" s="34" t="s">
        <v>46</v>
      </c>
      <c r="C28" s="35"/>
      <c r="D28" s="19" t="s">
        <v>19</v>
      </c>
      <c r="E28" s="20" t="s">
        <v>12</v>
      </c>
      <c r="F28" s="20" t="s">
        <v>13</v>
      </c>
      <c r="G28" s="20" t="s">
        <v>14</v>
      </c>
      <c r="H28" s="20" t="s">
        <v>15</v>
      </c>
      <c r="I28" s="20" t="s">
        <v>6</v>
      </c>
      <c r="J28" s="20" t="s">
        <v>7</v>
      </c>
      <c r="K28" s="21" t="s">
        <v>0</v>
      </c>
      <c r="L28" s="20" t="s">
        <v>1</v>
      </c>
      <c r="M28" s="22" t="s">
        <v>16</v>
      </c>
      <c r="N28" s="23" t="s">
        <v>2</v>
      </c>
      <c r="O28" s="23" t="s">
        <v>3</v>
      </c>
      <c r="P28" s="23" t="s">
        <v>4</v>
      </c>
      <c r="Q28" s="23" t="s">
        <v>5</v>
      </c>
      <c r="R28" s="23" t="s">
        <v>6</v>
      </c>
      <c r="S28" s="23" t="s">
        <v>8</v>
      </c>
      <c r="T28" s="23" t="s">
        <v>0</v>
      </c>
      <c r="U28" s="23" t="s">
        <v>9</v>
      </c>
      <c r="V28" s="22" t="s">
        <v>17</v>
      </c>
      <c r="W28" s="23" t="s">
        <v>20</v>
      </c>
      <c r="X28" s="23" t="s">
        <v>21</v>
      </c>
      <c r="Y28" s="22" t="s">
        <v>11</v>
      </c>
      <c r="Z28" s="22" t="s">
        <v>22</v>
      </c>
      <c r="AA28" s="24" t="s">
        <v>10</v>
      </c>
    </row>
    <row r="29" spans="1:27" ht="18.75" customHeight="1" x14ac:dyDescent="0.2">
      <c r="A29" s="90">
        <v>320</v>
      </c>
      <c r="B29" s="91" t="s">
        <v>75</v>
      </c>
      <c r="C29" s="91" t="s">
        <v>69</v>
      </c>
      <c r="D29" s="25" t="s">
        <v>23</v>
      </c>
      <c r="E29" s="9">
        <v>7.7</v>
      </c>
      <c r="F29" s="9">
        <v>7.8</v>
      </c>
      <c r="G29" s="9">
        <v>8.4</v>
      </c>
      <c r="H29" s="9">
        <v>7.6</v>
      </c>
      <c r="I29" s="10">
        <f>COUNT(E29:H29)</f>
        <v>4</v>
      </c>
      <c r="J29" s="10">
        <f>SUM(E29:H29)-(MAX(E29:H29)+MIN(E29:H29))</f>
        <v>15.5</v>
      </c>
      <c r="K29" s="10">
        <f t="shared" ref="K29:K30" si="95">(J29/(I29-2))</f>
        <v>7.75</v>
      </c>
      <c r="L29" s="11">
        <f>IF(I29&gt;0,SUM(E29:H29)/I29,0)</f>
        <v>7.875</v>
      </c>
      <c r="M29" s="12">
        <f t="shared" ref="M29:M30" si="96">IF(I29=4,K29,L29)</f>
        <v>7.75</v>
      </c>
      <c r="N29" s="13">
        <v>8.3000000000000007</v>
      </c>
      <c r="O29" s="13">
        <v>8.4</v>
      </c>
      <c r="P29" s="13">
        <v>8.3000000000000007</v>
      </c>
      <c r="Q29" s="13">
        <v>8.3000000000000007</v>
      </c>
      <c r="R29" s="14">
        <f t="shared" ref="R29:R30" si="97">COUNT(N29:Q29)</f>
        <v>4</v>
      </c>
      <c r="S29" s="14">
        <f t="shared" ref="S29:S30" si="98">SUM(N29:Q29)-(MAX(N29:Q29)+MIN(N29:Q29))</f>
        <v>16.600000000000001</v>
      </c>
      <c r="T29" s="14">
        <f t="shared" ref="T29:T30" si="99">S29/(R29-2)</f>
        <v>8.3000000000000007</v>
      </c>
      <c r="U29" s="14">
        <f t="shared" ref="U29:U30" si="100">IF(R29&gt;0,SUM(N29:Q29)/R29,0)</f>
        <v>8.3250000000000011</v>
      </c>
      <c r="V29" s="15">
        <f t="shared" ref="V29:V30" si="101">IF(R29=4,T29,U29)</f>
        <v>8.3000000000000007</v>
      </c>
      <c r="W29" s="16">
        <v>9.7899999999999991</v>
      </c>
      <c r="X29" s="16">
        <v>0.9</v>
      </c>
      <c r="Y29" s="17">
        <f t="shared" ref="Y29:Y30" si="102">SUM(M29+V29+W29-X29)</f>
        <v>24.94</v>
      </c>
      <c r="Z29" s="93">
        <f>Y29+Y30</f>
        <v>49.760000000000005</v>
      </c>
      <c r="AA29" s="89">
        <f>IF(Z29&gt;0,RANK(Z29,$Z$29:$Z$29,0),0)</f>
        <v>1</v>
      </c>
    </row>
    <row r="30" spans="1:27" ht="18.75" customHeight="1" x14ac:dyDescent="0.2">
      <c r="A30" s="90"/>
      <c r="B30" s="92"/>
      <c r="C30" s="92"/>
      <c r="D30" s="25" t="s">
        <v>24</v>
      </c>
      <c r="E30" s="9">
        <v>6.9</v>
      </c>
      <c r="F30" s="9">
        <v>6.9</v>
      </c>
      <c r="G30" s="9">
        <v>7</v>
      </c>
      <c r="H30" s="9">
        <v>6.7</v>
      </c>
      <c r="I30" s="10">
        <f t="shared" ref="I30" si="103">COUNT(E30:H30)</f>
        <v>4</v>
      </c>
      <c r="J30" s="10">
        <f t="shared" ref="J30" si="104">SUM(E30:H30)-(MAX(E30:H30)+MIN(E30:H30))</f>
        <v>13.8</v>
      </c>
      <c r="K30" s="10">
        <f t="shared" si="95"/>
        <v>6.9</v>
      </c>
      <c r="L30" s="11">
        <f t="shared" ref="L30" si="105">IF(I30&gt;0,SUM(E30:H30)/I30,0)</f>
        <v>6.875</v>
      </c>
      <c r="M30" s="12">
        <f t="shared" si="96"/>
        <v>6.9</v>
      </c>
      <c r="N30" s="13">
        <v>8.1999999999999993</v>
      </c>
      <c r="O30" s="13">
        <v>8.3000000000000007</v>
      </c>
      <c r="P30" s="13">
        <v>8</v>
      </c>
      <c r="Q30" s="13">
        <v>8</v>
      </c>
      <c r="R30" s="14">
        <f t="shared" si="97"/>
        <v>4</v>
      </c>
      <c r="S30" s="14">
        <f t="shared" si="98"/>
        <v>16.2</v>
      </c>
      <c r="T30" s="14">
        <f t="shared" si="99"/>
        <v>8.1</v>
      </c>
      <c r="U30" s="14">
        <f t="shared" si="100"/>
        <v>8.125</v>
      </c>
      <c r="V30" s="15">
        <f t="shared" si="101"/>
        <v>8.1</v>
      </c>
      <c r="W30" s="16">
        <v>9.82</v>
      </c>
      <c r="X30" s="16"/>
      <c r="Y30" s="17">
        <f t="shared" si="102"/>
        <v>24.82</v>
      </c>
      <c r="Z30" s="93"/>
      <c r="AA30" s="89"/>
    </row>
    <row r="31" spans="1:27" ht="18.75" customHeight="1" x14ac:dyDescent="0.2">
      <c r="A31" s="3"/>
      <c r="B31" s="34" t="s">
        <v>47</v>
      </c>
      <c r="C31" s="35"/>
      <c r="D31" s="19" t="s">
        <v>19</v>
      </c>
      <c r="E31" s="20" t="s">
        <v>12</v>
      </c>
      <c r="F31" s="20" t="s">
        <v>13</v>
      </c>
      <c r="G31" s="20" t="s">
        <v>14</v>
      </c>
      <c r="H31" s="20" t="s">
        <v>15</v>
      </c>
      <c r="I31" s="20" t="s">
        <v>6</v>
      </c>
      <c r="J31" s="20" t="s">
        <v>7</v>
      </c>
      <c r="K31" s="21" t="s">
        <v>0</v>
      </c>
      <c r="L31" s="20" t="s">
        <v>1</v>
      </c>
      <c r="M31" s="22" t="s">
        <v>16</v>
      </c>
      <c r="N31" s="23" t="s">
        <v>2</v>
      </c>
      <c r="O31" s="23" t="s">
        <v>3</v>
      </c>
      <c r="P31" s="23" t="s">
        <v>4</v>
      </c>
      <c r="Q31" s="23" t="s">
        <v>5</v>
      </c>
      <c r="R31" s="23" t="s">
        <v>6</v>
      </c>
      <c r="S31" s="23" t="s">
        <v>8</v>
      </c>
      <c r="T31" s="23" t="s">
        <v>0</v>
      </c>
      <c r="U31" s="23" t="s">
        <v>9</v>
      </c>
      <c r="V31" s="22" t="s">
        <v>17</v>
      </c>
      <c r="W31" s="23" t="s">
        <v>20</v>
      </c>
      <c r="X31" s="23" t="s">
        <v>21</v>
      </c>
      <c r="Y31" s="22" t="s">
        <v>11</v>
      </c>
      <c r="Z31" s="22" t="s">
        <v>22</v>
      </c>
      <c r="AA31" s="24" t="s">
        <v>10</v>
      </c>
    </row>
    <row r="32" spans="1:27" ht="18.75" customHeight="1" x14ac:dyDescent="0.2">
      <c r="A32" s="90">
        <v>331</v>
      </c>
      <c r="B32" s="91" t="s">
        <v>195</v>
      </c>
      <c r="C32" s="91" t="s">
        <v>190</v>
      </c>
      <c r="D32" s="25" t="s">
        <v>23</v>
      </c>
      <c r="E32" s="9">
        <v>7.7</v>
      </c>
      <c r="F32" s="9">
        <v>8</v>
      </c>
      <c r="G32" s="9">
        <v>8</v>
      </c>
      <c r="H32" s="9">
        <v>7.8</v>
      </c>
      <c r="I32" s="10">
        <f>COUNT(E32:H32)</f>
        <v>4</v>
      </c>
      <c r="J32" s="10">
        <f>SUM(E32:H32)-(MAX(E32:H32)+MIN(E32:H32))</f>
        <v>15.8</v>
      </c>
      <c r="K32" s="10">
        <f t="shared" ref="K32:K33" si="106">(J32/(I32-2))</f>
        <v>7.9</v>
      </c>
      <c r="L32" s="11">
        <f>IF(I32&gt;0,SUM(E32:H32)/I32,0)</f>
        <v>7.875</v>
      </c>
      <c r="M32" s="12">
        <f t="shared" ref="M32:M33" si="107">IF(I32=4,K32,L32)</f>
        <v>7.9</v>
      </c>
      <c r="N32" s="13">
        <v>8.9</v>
      </c>
      <c r="O32" s="13">
        <v>9</v>
      </c>
      <c r="P32" s="13">
        <v>8.9</v>
      </c>
      <c r="Q32" s="13">
        <v>8.6999999999999993</v>
      </c>
      <c r="R32" s="14">
        <f t="shared" ref="R32:R33" si="108">COUNT(N32:Q32)</f>
        <v>4</v>
      </c>
      <c r="S32" s="14">
        <f t="shared" ref="S32:S33" si="109">SUM(N32:Q32)-(MAX(N32:Q32)+MIN(N32:Q32))</f>
        <v>17.8</v>
      </c>
      <c r="T32" s="14">
        <f t="shared" ref="T32:T33" si="110">S32/(R32-2)</f>
        <v>8.9</v>
      </c>
      <c r="U32" s="14">
        <f t="shared" ref="U32:U33" si="111">IF(R32&gt;0,SUM(N32:Q32)/R32,0)</f>
        <v>8.875</v>
      </c>
      <c r="V32" s="15">
        <f t="shared" ref="V32:V33" si="112">IF(R32=4,T32,U32)</f>
        <v>8.9</v>
      </c>
      <c r="W32" s="16">
        <v>9.94</v>
      </c>
      <c r="X32" s="16">
        <v>0.9</v>
      </c>
      <c r="Y32" s="17">
        <f t="shared" ref="Y32:Y33" si="113">SUM(M32+V32+W32-X32)</f>
        <v>25.840000000000003</v>
      </c>
      <c r="Z32" s="93">
        <f>Y32+Y33</f>
        <v>53.730000000000004</v>
      </c>
      <c r="AA32" s="89">
        <f>IF(Z32&gt;0,RANK(Z32,$Z$32:$Z$35,0),0)</f>
        <v>1</v>
      </c>
    </row>
    <row r="33" spans="1:27" ht="18.75" customHeight="1" x14ac:dyDescent="0.2">
      <c r="A33" s="90"/>
      <c r="B33" s="92"/>
      <c r="C33" s="92"/>
      <c r="D33" s="25" t="s">
        <v>24</v>
      </c>
      <c r="E33" s="9">
        <v>9</v>
      </c>
      <c r="F33" s="9">
        <v>8.8000000000000007</v>
      </c>
      <c r="G33" s="9">
        <v>9</v>
      </c>
      <c r="H33" s="9">
        <v>8.6999999999999993</v>
      </c>
      <c r="I33" s="10">
        <f t="shared" ref="I33" si="114">COUNT(E33:H33)</f>
        <v>4</v>
      </c>
      <c r="J33" s="10">
        <f t="shared" ref="J33" si="115">SUM(E33:H33)-(MAX(E33:H33)+MIN(E33:H33))</f>
        <v>17.8</v>
      </c>
      <c r="K33" s="10">
        <f t="shared" si="106"/>
        <v>8.9</v>
      </c>
      <c r="L33" s="11">
        <f t="shared" ref="L33" si="116">IF(I33&gt;0,SUM(E33:H33)/I33,0)</f>
        <v>8.875</v>
      </c>
      <c r="M33" s="12">
        <f t="shared" si="107"/>
        <v>8.9</v>
      </c>
      <c r="N33" s="13">
        <v>8.9</v>
      </c>
      <c r="O33" s="13">
        <v>9.3000000000000007</v>
      </c>
      <c r="P33" s="13">
        <v>9.1999999999999993</v>
      </c>
      <c r="Q33" s="13">
        <v>8.9</v>
      </c>
      <c r="R33" s="14">
        <f t="shared" si="108"/>
        <v>4</v>
      </c>
      <c r="S33" s="14">
        <f t="shared" si="109"/>
        <v>18.100000000000001</v>
      </c>
      <c r="T33" s="14">
        <f t="shared" si="110"/>
        <v>9.0500000000000007</v>
      </c>
      <c r="U33" s="14">
        <f t="shared" si="111"/>
        <v>9.0750000000000011</v>
      </c>
      <c r="V33" s="15">
        <f t="shared" si="112"/>
        <v>9.0500000000000007</v>
      </c>
      <c r="W33" s="16">
        <v>9.94</v>
      </c>
      <c r="X33" s="16"/>
      <c r="Y33" s="17">
        <f t="shared" si="113"/>
        <v>27.89</v>
      </c>
      <c r="Z33" s="93"/>
      <c r="AA33" s="89"/>
    </row>
    <row r="34" spans="1:27" ht="18.75" customHeight="1" x14ac:dyDescent="0.2">
      <c r="A34" s="90">
        <v>330</v>
      </c>
      <c r="B34" s="91" t="s">
        <v>59</v>
      </c>
      <c r="C34" s="91" t="s">
        <v>56</v>
      </c>
      <c r="D34" s="25" t="s">
        <v>23</v>
      </c>
      <c r="E34" s="9">
        <v>8</v>
      </c>
      <c r="F34" s="9">
        <v>7.8</v>
      </c>
      <c r="G34" s="9">
        <v>8.1999999999999993</v>
      </c>
      <c r="H34" s="9">
        <v>7.7</v>
      </c>
      <c r="I34" s="10">
        <f>COUNT(E34:H34)</f>
        <v>4</v>
      </c>
      <c r="J34" s="10">
        <f>SUM(E34:H34)-(MAX(E34:H34)+MIN(E34:H34))</f>
        <v>15.8</v>
      </c>
      <c r="K34" s="10">
        <f t="shared" ref="K34:K35" si="117">(J34/(I34-2))</f>
        <v>7.9</v>
      </c>
      <c r="L34" s="11">
        <f>IF(I34&gt;0,SUM(E34:H34)/I34,0)</f>
        <v>7.9249999999999998</v>
      </c>
      <c r="M34" s="12">
        <f t="shared" ref="M34:M35" si="118">IF(I34=4,K34,L34)</f>
        <v>7.9</v>
      </c>
      <c r="N34" s="13">
        <v>8.1999999999999993</v>
      </c>
      <c r="O34" s="13">
        <v>8.6</v>
      </c>
      <c r="P34" s="13">
        <v>8.5</v>
      </c>
      <c r="Q34" s="13">
        <v>8.5</v>
      </c>
      <c r="R34" s="14">
        <f t="shared" ref="R34:R35" si="119">COUNT(N34:Q34)</f>
        <v>4</v>
      </c>
      <c r="S34" s="14">
        <f t="shared" ref="S34:S35" si="120">SUM(N34:Q34)-(MAX(N34:Q34)+MIN(N34:Q34))</f>
        <v>17</v>
      </c>
      <c r="T34" s="14">
        <f t="shared" ref="T34:T35" si="121">S34/(R34-2)</f>
        <v>8.5</v>
      </c>
      <c r="U34" s="14">
        <f t="shared" ref="U34:U35" si="122">IF(R34&gt;0,SUM(N34:Q34)/R34,0)</f>
        <v>8.4499999999999993</v>
      </c>
      <c r="V34" s="15">
        <f t="shared" ref="V34:V35" si="123">IF(R34=4,T34,U34)</f>
        <v>8.5</v>
      </c>
      <c r="W34" s="16">
        <v>9.7899999999999991</v>
      </c>
      <c r="X34" s="16">
        <v>0.9</v>
      </c>
      <c r="Y34" s="17">
        <f t="shared" ref="Y34:Y35" si="124">SUM(M34+V34+W34-X34)</f>
        <v>25.29</v>
      </c>
      <c r="Z34" s="93">
        <f>Y34+Y35</f>
        <v>52.24</v>
      </c>
      <c r="AA34" s="89">
        <f>IF(Z34&gt;0,RANK(Z34,$Z$32:$Z$35,0),0)</f>
        <v>2</v>
      </c>
    </row>
    <row r="35" spans="1:27" ht="18.75" customHeight="1" x14ac:dyDescent="0.2">
      <c r="A35" s="90"/>
      <c r="B35" s="92"/>
      <c r="C35" s="92"/>
      <c r="D35" s="25" t="s">
        <v>24</v>
      </c>
      <c r="E35" s="9">
        <v>8.1</v>
      </c>
      <c r="F35" s="9">
        <v>8.5</v>
      </c>
      <c r="G35" s="9">
        <v>8.6999999999999993</v>
      </c>
      <c r="H35" s="9">
        <v>8.6</v>
      </c>
      <c r="I35" s="10">
        <f t="shared" ref="I35" si="125">COUNT(E35:H35)</f>
        <v>4</v>
      </c>
      <c r="J35" s="10">
        <f t="shared" ref="J35" si="126">SUM(E35:H35)-(MAX(E35:H35)+MIN(E35:H35))</f>
        <v>17.100000000000001</v>
      </c>
      <c r="K35" s="10">
        <f t="shared" si="117"/>
        <v>8.5500000000000007</v>
      </c>
      <c r="L35" s="11">
        <f t="shared" ref="L35" si="127">IF(I35&gt;0,SUM(E35:H35)/I35,0)</f>
        <v>8.4749999999999996</v>
      </c>
      <c r="M35" s="12">
        <f t="shared" si="118"/>
        <v>8.5500000000000007</v>
      </c>
      <c r="N35" s="13">
        <v>8.1999999999999993</v>
      </c>
      <c r="O35" s="13">
        <v>8.6999999999999993</v>
      </c>
      <c r="P35" s="13">
        <v>9.1</v>
      </c>
      <c r="Q35" s="13">
        <v>8.4</v>
      </c>
      <c r="R35" s="14">
        <f t="shared" si="119"/>
        <v>4</v>
      </c>
      <c r="S35" s="14">
        <f t="shared" si="120"/>
        <v>17.100000000000001</v>
      </c>
      <c r="T35" s="14">
        <f t="shared" si="121"/>
        <v>8.5500000000000007</v>
      </c>
      <c r="U35" s="14">
        <f t="shared" si="122"/>
        <v>8.6</v>
      </c>
      <c r="V35" s="15">
        <f t="shared" si="123"/>
        <v>8.5500000000000007</v>
      </c>
      <c r="W35" s="16">
        <v>9.85</v>
      </c>
      <c r="X35" s="16"/>
      <c r="Y35" s="17">
        <f t="shared" si="124"/>
        <v>26.950000000000003</v>
      </c>
      <c r="Z35" s="93"/>
      <c r="AA35" s="89"/>
    </row>
    <row r="36" spans="1:27" ht="18.75" customHeight="1" x14ac:dyDescent="0.2">
      <c r="A36" s="3"/>
      <c r="B36" s="34" t="s">
        <v>37</v>
      </c>
      <c r="C36" s="35"/>
      <c r="D36" s="19" t="s">
        <v>19</v>
      </c>
      <c r="E36" s="20" t="s">
        <v>12</v>
      </c>
      <c r="F36" s="20" t="s">
        <v>13</v>
      </c>
      <c r="G36" s="20" t="s">
        <v>14</v>
      </c>
      <c r="H36" s="20" t="s">
        <v>15</v>
      </c>
      <c r="I36" s="20" t="s">
        <v>6</v>
      </c>
      <c r="J36" s="20" t="s">
        <v>7</v>
      </c>
      <c r="K36" s="21" t="s">
        <v>0</v>
      </c>
      <c r="L36" s="20" t="s">
        <v>1</v>
      </c>
      <c r="M36" s="22" t="s">
        <v>16</v>
      </c>
      <c r="N36" s="23" t="s">
        <v>2</v>
      </c>
      <c r="O36" s="23" t="s">
        <v>3</v>
      </c>
      <c r="P36" s="23" t="s">
        <v>4</v>
      </c>
      <c r="Q36" s="23" t="s">
        <v>5</v>
      </c>
      <c r="R36" s="23" t="s">
        <v>6</v>
      </c>
      <c r="S36" s="23" t="s">
        <v>8</v>
      </c>
      <c r="T36" s="23" t="s">
        <v>0</v>
      </c>
      <c r="U36" s="23" t="s">
        <v>9</v>
      </c>
      <c r="V36" s="22" t="s">
        <v>17</v>
      </c>
      <c r="W36" s="23" t="s">
        <v>20</v>
      </c>
      <c r="X36" s="23" t="s">
        <v>21</v>
      </c>
      <c r="Y36" s="22" t="s">
        <v>11</v>
      </c>
      <c r="Z36" s="22" t="s">
        <v>22</v>
      </c>
      <c r="AA36" s="24" t="s">
        <v>10</v>
      </c>
    </row>
    <row r="37" spans="1:27" ht="18.75" customHeight="1" x14ac:dyDescent="0.2">
      <c r="A37" s="90">
        <v>340</v>
      </c>
      <c r="B37" s="91" t="s">
        <v>304</v>
      </c>
      <c r="C37" s="92" t="s">
        <v>301</v>
      </c>
      <c r="D37" s="25" t="s">
        <v>23</v>
      </c>
      <c r="E37" s="9">
        <v>8.3000000000000007</v>
      </c>
      <c r="F37" s="9">
        <v>8.3000000000000007</v>
      </c>
      <c r="G37" s="9">
        <v>8.5</v>
      </c>
      <c r="H37" s="9">
        <v>8.4</v>
      </c>
      <c r="I37" s="10">
        <f>COUNT(E37:H37)</f>
        <v>4</v>
      </c>
      <c r="J37" s="10">
        <f>SUM(E37:H37)-(MAX(E37:H37)+MIN(E37:H37))</f>
        <v>16.7</v>
      </c>
      <c r="K37" s="10">
        <f t="shared" ref="K37:K82" si="128">(J37/(I37-2))</f>
        <v>8.35</v>
      </c>
      <c r="L37" s="11">
        <f>IF(I37&gt;0,SUM(E37:H37)/I37,0)</f>
        <v>8.375</v>
      </c>
      <c r="M37" s="12">
        <f t="shared" ref="M37:M82" si="129">IF(I37=4,K37,L37)</f>
        <v>8.35</v>
      </c>
      <c r="N37" s="13">
        <v>8.6</v>
      </c>
      <c r="O37" s="13">
        <v>8.4</v>
      </c>
      <c r="P37" s="13">
        <v>8.9</v>
      </c>
      <c r="Q37" s="13">
        <v>8.4</v>
      </c>
      <c r="R37" s="14">
        <f t="shared" ref="R37:R82" si="130">COUNT(N37:Q37)</f>
        <v>4</v>
      </c>
      <c r="S37" s="14">
        <f t="shared" ref="S37:S82" si="131">SUM(N37:Q37)-(MAX(N37:Q37)+MIN(N37:Q37))</f>
        <v>16.999999999999996</v>
      </c>
      <c r="T37" s="14">
        <f t="shared" ref="T37:T82" si="132">S37/(R37-2)</f>
        <v>8.4999999999999982</v>
      </c>
      <c r="U37" s="14">
        <f t="shared" ref="U37:U82" si="133">IF(R37&gt;0,SUM(N37:Q37)/R37,0)</f>
        <v>8.5749999999999993</v>
      </c>
      <c r="V37" s="15">
        <f t="shared" ref="V37:V82" si="134">IF(R37=4,T37,U37)</f>
        <v>8.4999999999999982</v>
      </c>
      <c r="W37" s="16">
        <v>9.9700000000000006</v>
      </c>
      <c r="X37" s="16"/>
      <c r="Y37" s="17">
        <f t="shared" ref="Y37:Y82" si="135">SUM(M37+V37+W37-X37)</f>
        <v>26.82</v>
      </c>
      <c r="Z37" s="93">
        <f>Y37+Y38</f>
        <v>54.07</v>
      </c>
      <c r="AA37" s="89">
        <f>IF(Z37&gt;0,RANK(Z37,$Z$37:$Z$82,0),0)</f>
        <v>1</v>
      </c>
    </row>
    <row r="38" spans="1:27" ht="18.75" customHeight="1" x14ac:dyDescent="0.2">
      <c r="A38" s="90"/>
      <c r="B38" s="92"/>
      <c r="C38" s="92"/>
      <c r="D38" s="25" t="s">
        <v>24</v>
      </c>
      <c r="E38" s="9">
        <v>8.5</v>
      </c>
      <c r="F38" s="9">
        <v>8.3000000000000007</v>
      </c>
      <c r="G38" s="9">
        <v>8.6999999999999993</v>
      </c>
      <c r="H38" s="9">
        <v>8.6</v>
      </c>
      <c r="I38" s="10">
        <f t="shared" ref="I38" si="136">COUNT(E38:H38)</f>
        <v>4</v>
      </c>
      <c r="J38" s="10">
        <f t="shared" ref="J38" si="137">SUM(E38:H38)-(MAX(E38:H38)+MIN(E38:H38))</f>
        <v>17.100000000000001</v>
      </c>
      <c r="K38" s="10">
        <f t="shared" si="128"/>
        <v>8.5500000000000007</v>
      </c>
      <c r="L38" s="11">
        <f t="shared" ref="L38" si="138">IF(I38&gt;0,SUM(E38:H38)/I38,0)</f>
        <v>8.5250000000000004</v>
      </c>
      <c r="M38" s="12">
        <f t="shared" si="129"/>
        <v>8.5500000000000007</v>
      </c>
      <c r="N38" s="13">
        <v>8.6</v>
      </c>
      <c r="O38" s="13">
        <v>8.8000000000000007</v>
      </c>
      <c r="P38" s="13">
        <v>8.8000000000000007</v>
      </c>
      <c r="Q38" s="13">
        <v>8.5</v>
      </c>
      <c r="R38" s="14">
        <f t="shared" si="130"/>
        <v>4</v>
      </c>
      <c r="S38" s="14">
        <f t="shared" si="131"/>
        <v>17.400000000000002</v>
      </c>
      <c r="T38" s="14">
        <f t="shared" si="132"/>
        <v>8.7000000000000011</v>
      </c>
      <c r="U38" s="14">
        <f t="shared" si="133"/>
        <v>8.6750000000000007</v>
      </c>
      <c r="V38" s="15">
        <f t="shared" si="134"/>
        <v>8.7000000000000011</v>
      </c>
      <c r="W38" s="16">
        <v>10</v>
      </c>
      <c r="X38" s="16"/>
      <c r="Y38" s="17">
        <f t="shared" si="135"/>
        <v>27.25</v>
      </c>
      <c r="Z38" s="93"/>
      <c r="AA38" s="89"/>
    </row>
    <row r="39" spans="1:27" ht="18.75" customHeight="1" x14ac:dyDescent="0.2">
      <c r="A39" s="90">
        <v>360</v>
      </c>
      <c r="B39" s="92" t="s">
        <v>326</v>
      </c>
      <c r="C39" s="92" t="s">
        <v>301</v>
      </c>
      <c r="D39" s="25" t="s">
        <v>23</v>
      </c>
      <c r="E39" s="9">
        <v>8.4</v>
      </c>
      <c r="F39" s="9">
        <v>8.6999999999999993</v>
      </c>
      <c r="G39" s="9">
        <v>8.5</v>
      </c>
      <c r="H39" s="9">
        <v>8</v>
      </c>
      <c r="I39" s="10">
        <f>COUNT(E39:H39)</f>
        <v>4</v>
      </c>
      <c r="J39" s="10">
        <f>SUM(E39:H39)-(MAX(E39:H39)+MIN(E39:H39))</f>
        <v>16.900000000000002</v>
      </c>
      <c r="K39" s="10">
        <f t="shared" si="128"/>
        <v>8.4500000000000011</v>
      </c>
      <c r="L39" s="11">
        <f>IF(I39&gt;0,SUM(E39:H39)/I39,0)</f>
        <v>8.4</v>
      </c>
      <c r="M39" s="12">
        <f t="shared" si="129"/>
        <v>8.4500000000000011</v>
      </c>
      <c r="N39" s="13">
        <v>8.6</v>
      </c>
      <c r="O39" s="13">
        <v>8.6</v>
      </c>
      <c r="P39" s="13">
        <v>8.6999999999999993</v>
      </c>
      <c r="Q39" s="13">
        <v>8.5</v>
      </c>
      <c r="R39" s="14">
        <f t="shared" si="130"/>
        <v>4</v>
      </c>
      <c r="S39" s="14">
        <f t="shared" si="131"/>
        <v>17.2</v>
      </c>
      <c r="T39" s="14">
        <f t="shared" si="132"/>
        <v>8.6</v>
      </c>
      <c r="U39" s="14">
        <f t="shared" si="133"/>
        <v>8.6</v>
      </c>
      <c r="V39" s="15">
        <f t="shared" si="134"/>
        <v>8.6</v>
      </c>
      <c r="W39" s="16">
        <v>9.9700000000000006</v>
      </c>
      <c r="X39" s="16"/>
      <c r="Y39" s="17">
        <f t="shared" si="135"/>
        <v>27.020000000000003</v>
      </c>
      <c r="Z39" s="93">
        <f>Y39+Y40</f>
        <v>53.75</v>
      </c>
      <c r="AA39" s="89">
        <f>IF(Z39&gt;0,RANK(Z39,$Z$37:$Z$82,0),0)</f>
        <v>2</v>
      </c>
    </row>
    <row r="40" spans="1:27" ht="18.75" customHeight="1" x14ac:dyDescent="0.2">
      <c r="A40" s="90"/>
      <c r="B40" s="92"/>
      <c r="C40" s="92"/>
      <c r="D40" s="25" t="s">
        <v>24</v>
      </c>
      <c r="E40" s="9">
        <v>8.1999999999999993</v>
      </c>
      <c r="F40" s="9">
        <v>8</v>
      </c>
      <c r="G40" s="9">
        <v>8.3000000000000007</v>
      </c>
      <c r="H40" s="9">
        <v>8</v>
      </c>
      <c r="I40" s="10">
        <f t="shared" ref="I40" si="139">COUNT(E40:H40)</f>
        <v>4</v>
      </c>
      <c r="J40" s="10">
        <f t="shared" ref="J40" si="140">SUM(E40:H40)-(MAX(E40:H40)+MIN(E40:H40))</f>
        <v>16.2</v>
      </c>
      <c r="K40" s="10">
        <f t="shared" si="128"/>
        <v>8.1</v>
      </c>
      <c r="L40" s="11">
        <f t="shared" ref="L40" si="141">IF(I40&gt;0,SUM(E40:H40)/I40,0)</f>
        <v>8.125</v>
      </c>
      <c r="M40" s="12">
        <f t="shared" si="129"/>
        <v>8.1</v>
      </c>
      <c r="N40" s="13">
        <v>9.3000000000000007</v>
      </c>
      <c r="O40" s="13">
        <v>8.6</v>
      </c>
      <c r="P40" s="13">
        <v>8.4</v>
      </c>
      <c r="Q40" s="13">
        <v>8.9</v>
      </c>
      <c r="R40" s="14">
        <f t="shared" si="130"/>
        <v>4</v>
      </c>
      <c r="S40" s="14">
        <f t="shared" si="131"/>
        <v>17.499999999999993</v>
      </c>
      <c r="T40" s="14">
        <f t="shared" si="132"/>
        <v>8.7499999999999964</v>
      </c>
      <c r="U40" s="14">
        <f t="shared" si="133"/>
        <v>8.7999999999999989</v>
      </c>
      <c r="V40" s="15">
        <f t="shared" si="134"/>
        <v>8.7499999999999964</v>
      </c>
      <c r="W40" s="16">
        <v>9.8800000000000008</v>
      </c>
      <c r="X40" s="16"/>
      <c r="Y40" s="17">
        <f t="shared" si="135"/>
        <v>26.729999999999997</v>
      </c>
      <c r="Z40" s="93"/>
      <c r="AA40" s="89"/>
    </row>
    <row r="41" spans="1:27" ht="18.75" customHeight="1" x14ac:dyDescent="0.2">
      <c r="A41" s="90">
        <v>343</v>
      </c>
      <c r="B41" s="91" t="s">
        <v>169</v>
      </c>
      <c r="C41" s="92" t="s">
        <v>161</v>
      </c>
      <c r="D41" s="25" t="s">
        <v>23</v>
      </c>
      <c r="E41" s="9">
        <v>8.1</v>
      </c>
      <c r="F41" s="9">
        <v>8.1999999999999993</v>
      </c>
      <c r="G41" s="9">
        <v>8.4</v>
      </c>
      <c r="H41" s="9">
        <v>8.4</v>
      </c>
      <c r="I41" s="10">
        <f>COUNT(E41:H41)</f>
        <v>4</v>
      </c>
      <c r="J41" s="10">
        <f>SUM(E41:H41)-(MAX(E41:H41)+MIN(E41:H41))</f>
        <v>16.599999999999994</v>
      </c>
      <c r="K41" s="10">
        <f t="shared" ref="K41:K50" si="142">(J41/(I41-2))</f>
        <v>8.2999999999999972</v>
      </c>
      <c r="L41" s="11">
        <f>IF(I41&gt;0,SUM(E41:H41)/I41,0)</f>
        <v>8.2749999999999986</v>
      </c>
      <c r="M41" s="12">
        <f t="shared" ref="M41:M50" si="143">IF(I41=4,K41,L41)</f>
        <v>8.2999999999999972</v>
      </c>
      <c r="N41" s="13">
        <v>8.5</v>
      </c>
      <c r="O41" s="13">
        <v>8.6999999999999993</v>
      </c>
      <c r="P41" s="13">
        <v>8.6999999999999993</v>
      </c>
      <c r="Q41" s="13">
        <v>8.5</v>
      </c>
      <c r="R41" s="14">
        <f t="shared" ref="R41:R50" si="144">COUNT(N41:Q41)</f>
        <v>4</v>
      </c>
      <c r="S41" s="14">
        <f t="shared" ref="S41:S50" si="145">SUM(N41:Q41)-(MAX(N41:Q41)+MIN(N41:Q41))</f>
        <v>17.2</v>
      </c>
      <c r="T41" s="14">
        <f t="shared" ref="T41:T50" si="146">S41/(R41-2)</f>
        <v>8.6</v>
      </c>
      <c r="U41" s="14">
        <f t="shared" ref="U41:U50" si="147">IF(R41&gt;0,SUM(N41:Q41)/R41,0)</f>
        <v>8.6</v>
      </c>
      <c r="V41" s="15">
        <f t="shared" ref="V41:V50" si="148">IF(R41=4,T41,U41)</f>
        <v>8.6</v>
      </c>
      <c r="W41" s="16">
        <v>9.8800000000000008</v>
      </c>
      <c r="X41" s="16"/>
      <c r="Y41" s="17">
        <f t="shared" ref="Y41:Y50" si="149">SUM(M41+V41+W41-X41)</f>
        <v>26.78</v>
      </c>
      <c r="Z41" s="93">
        <f>Y41+Y42</f>
        <v>53.69</v>
      </c>
      <c r="AA41" s="89">
        <f>IF(Z41&gt;0,RANK(Z41,$Z$37:$Z$82,0),0)</f>
        <v>3</v>
      </c>
    </row>
    <row r="42" spans="1:27" ht="18.75" customHeight="1" x14ac:dyDescent="0.2">
      <c r="A42" s="90"/>
      <c r="B42" s="92"/>
      <c r="C42" s="92"/>
      <c r="D42" s="25" t="s">
        <v>24</v>
      </c>
      <c r="E42" s="9">
        <v>8.4</v>
      </c>
      <c r="F42" s="9">
        <v>8.3000000000000007</v>
      </c>
      <c r="G42" s="9">
        <v>8.1999999999999993</v>
      </c>
      <c r="H42" s="9">
        <v>8.5</v>
      </c>
      <c r="I42" s="10">
        <f t="shared" ref="I42" si="150">COUNT(E42:H42)</f>
        <v>4</v>
      </c>
      <c r="J42" s="10">
        <f t="shared" ref="J42" si="151">SUM(E42:H42)-(MAX(E42:H42)+MIN(E42:H42))</f>
        <v>16.700000000000006</v>
      </c>
      <c r="K42" s="10">
        <f t="shared" si="142"/>
        <v>8.3500000000000032</v>
      </c>
      <c r="L42" s="11">
        <f t="shared" ref="L42" si="152">IF(I42&gt;0,SUM(E42:H42)/I42,0)</f>
        <v>8.3500000000000014</v>
      </c>
      <c r="M42" s="12">
        <f t="shared" si="143"/>
        <v>8.3500000000000032</v>
      </c>
      <c r="N42" s="13">
        <v>8.8000000000000007</v>
      </c>
      <c r="O42" s="13">
        <v>8.1999999999999993</v>
      </c>
      <c r="P42" s="13">
        <v>8.6999999999999993</v>
      </c>
      <c r="Q42" s="13">
        <v>8.6</v>
      </c>
      <c r="R42" s="14">
        <f t="shared" si="144"/>
        <v>4</v>
      </c>
      <c r="S42" s="14">
        <f t="shared" si="145"/>
        <v>17.299999999999997</v>
      </c>
      <c r="T42" s="14">
        <f t="shared" si="146"/>
        <v>8.6499999999999986</v>
      </c>
      <c r="U42" s="14">
        <f t="shared" si="147"/>
        <v>8.5749999999999993</v>
      </c>
      <c r="V42" s="15">
        <f t="shared" si="148"/>
        <v>8.6499999999999986</v>
      </c>
      <c r="W42" s="16">
        <v>9.91</v>
      </c>
      <c r="X42" s="16"/>
      <c r="Y42" s="17">
        <f t="shared" si="149"/>
        <v>26.91</v>
      </c>
      <c r="Z42" s="93"/>
      <c r="AA42" s="89"/>
    </row>
    <row r="43" spans="1:27" ht="18.75" customHeight="1" x14ac:dyDescent="0.2">
      <c r="A43" s="90">
        <v>345</v>
      </c>
      <c r="B43" s="91" t="s">
        <v>170</v>
      </c>
      <c r="C43" s="92" t="s">
        <v>161</v>
      </c>
      <c r="D43" s="25" t="s">
        <v>23</v>
      </c>
      <c r="E43" s="9">
        <v>8.6999999999999993</v>
      </c>
      <c r="F43" s="9">
        <v>8.6</v>
      </c>
      <c r="G43" s="9">
        <v>8.3000000000000007</v>
      </c>
      <c r="H43" s="9">
        <v>8.5</v>
      </c>
      <c r="I43" s="10">
        <f>COUNT(E43:H43)</f>
        <v>4</v>
      </c>
      <c r="J43" s="10">
        <f>SUM(E43:H43)-(MAX(E43:H43)+MIN(E43:H43))</f>
        <v>17.099999999999994</v>
      </c>
      <c r="K43" s="10">
        <f t="shared" si="142"/>
        <v>8.5499999999999972</v>
      </c>
      <c r="L43" s="11">
        <f>IF(I43&gt;0,SUM(E43:H43)/I43,0)</f>
        <v>8.5249999999999986</v>
      </c>
      <c r="M43" s="12">
        <f t="shared" si="143"/>
        <v>8.5499999999999972</v>
      </c>
      <c r="N43" s="13">
        <v>8.4</v>
      </c>
      <c r="O43" s="13">
        <v>8.4</v>
      </c>
      <c r="P43" s="13">
        <v>8.1</v>
      </c>
      <c r="Q43" s="13">
        <v>8.5</v>
      </c>
      <c r="R43" s="14">
        <f t="shared" si="144"/>
        <v>4</v>
      </c>
      <c r="S43" s="14">
        <f t="shared" si="145"/>
        <v>16.799999999999997</v>
      </c>
      <c r="T43" s="14">
        <f t="shared" si="146"/>
        <v>8.3999999999999986</v>
      </c>
      <c r="U43" s="14">
        <f t="shared" si="147"/>
        <v>8.35</v>
      </c>
      <c r="V43" s="15">
        <f t="shared" si="148"/>
        <v>8.3999999999999986</v>
      </c>
      <c r="W43" s="16">
        <v>9.9700000000000006</v>
      </c>
      <c r="X43" s="16"/>
      <c r="Y43" s="17">
        <f t="shared" si="149"/>
        <v>26.919999999999995</v>
      </c>
      <c r="Z43" s="93">
        <f>Y43+Y44</f>
        <v>53.53</v>
      </c>
      <c r="AA43" s="89">
        <f>IF(Z43&gt;0,RANK(Z43,$Z$37:$Z$82,0),0)</f>
        <v>4</v>
      </c>
    </row>
    <row r="44" spans="1:27" ht="18.75" customHeight="1" x14ac:dyDescent="0.2">
      <c r="A44" s="90"/>
      <c r="B44" s="92"/>
      <c r="C44" s="92"/>
      <c r="D44" s="25" t="s">
        <v>24</v>
      </c>
      <c r="E44" s="9">
        <v>8.3000000000000007</v>
      </c>
      <c r="F44" s="9">
        <v>8.3000000000000007</v>
      </c>
      <c r="G44" s="9">
        <v>8.6999999999999993</v>
      </c>
      <c r="H44" s="9">
        <v>8.1</v>
      </c>
      <c r="I44" s="10">
        <f t="shared" ref="I44" si="153">COUNT(E44:H44)</f>
        <v>4</v>
      </c>
      <c r="J44" s="10">
        <f t="shared" ref="J44" si="154">SUM(E44:H44)-(MAX(E44:H44)+MIN(E44:H44))</f>
        <v>16.600000000000001</v>
      </c>
      <c r="K44" s="10">
        <f t="shared" si="142"/>
        <v>8.3000000000000007</v>
      </c>
      <c r="L44" s="11">
        <f t="shared" ref="L44" si="155">IF(I44&gt;0,SUM(E44:H44)/I44,0)</f>
        <v>8.35</v>
      </c>
      <c r="M44" s="12">
        <f t="shared" si="143"/>
        <v>8.3000000000000007</v>
      </c>
      <c r="N44" s="13">
        <v>8.5</v>
      </c>
      <c r="O44" s="13">
        <v>8.3000000000000007</v>
      </c>
      <c r="P44" s="13">
        <v>8.1999999999999993</v>
      </c>
      <c r="Q44" s="13">
        <v>8.6999999999999993</v>
      </c>
      <c r="R44" s="14">
        <f t="shared" si="144"/>
        <v>4</v>
      </c>
      <c r="S44" s="14">
        <f t="shared" si="145"/>
        <v>16.800000000000004</v>
      </c>
      <c r="T44" s="14">
        <f t="shared" si="146"/>
        <v>8.4000000000000021</v>
      </c>
      <c r="U44" s="14">
        <f t="shared" si="147"/>
        <v>8.4250000000000007</v>
      </c>
      <c r="V44" s="15">
        <f t="shared" si="148"/>
        <v>8.4000000000000021</v>
      </c>
      <c r="W44" s="16">
        <v>9.91</v>
      </c>
      <c r="X44" s="16"/>
      <c r="Y44" s="17">
        <f t="shared" si="149"/>
        <v>26.610000000000003</v>
      </c>
      <c r="Z44" s="93"/>
      <c r="AA44" s="89"/>
    </row>
    <row r="45" spans="1:27" ht="18.75" customHeight="1" x14ac:dyDescent="0.2">
      <c r="A45" s="94">
        <v>354</v>
      </c>
      <c r="B45" s="95" t="s">
        <v>334</v>
      </c>
      <c r="C45" s="96" t="s">
        <v>190</v>
      </c>
      <c r="D45" s="88" t="s">
        <v>23</v>
      </c>
      <c r="E45" s="55">
        <v>7.9</v>
      </c>
      <c r="F45" s="55">
        <v>7.8</v>
      </c>
      <c r="G45" s="55">
        <v>7.6</v>
      </c>
      <c r="H45" s="55">
        <v>7.9</v>
      </c>
      <c r="I45" s="10">
        <f>COUNT(E45:H45)</f>
        <v>4</v>
      </c>
      <c r="J45" s="10">
        <f>SUM(E45:H45)-(MAX(E45:H45)+MIN(E45:H45))</f>
        <v>15.699999999999996</v>
      </c>
      <c r="K45" s="10">
        <f t="shared" si="142"/>
        <v>7.8499999999999979</v>
      </c>
      <c r="L45" s="11">
        <f>IF(I45&gt;0,SUM(E45:H45)/I45,0)</f>
        <v>7.7999999999999989</v>
      </c>
      <c r="M45" s="12">
        <f t="shared" si="143"/>
        <v>7.8499999999999979</v>
      </c>
      <c r="N45" s="56">
        <v>8.5</v>
      </c>
      <c r="O45" s="56">
        <v>9</v>
      </c>
      <c r="P45" s="56">
        <v>8.6999999999999993</v>
      </c>
      <c r="Q45" s="56">
        <v>8.4</v>
      </c>
      <c r="R45" s="14">
        <f t="shared" si="144"/>
        <v>4</v>
      </c>
      <c r="S45" s="14">
        <f t="shared" si="145"/>
        <v>17.200000000000003</v>
      </c>
      <c r="T45" s="14">
        <f t="shared" si="146"/>
        <v>8.6000000000000014</v>
      </c>
      <c r="U45" s="14">
        <f t="shared" si="147"/>
        <v>8.65</v>
      </c>
      <c r="V45" s="15">
        <f t="shared" si="148"/>
        <v>8.6000000000000014</v>
      </c>
      <c r="W45" s="57">
        <v>9.91</v>
      </c>
      <c r="X45" s="57">
        <v>0.3</v>
      </c>
      <c r="Y45" s="58">
        <f t="shared" si="149"/>
        <v>26.06</v>
      </c>
      <c r="Z45" s="97">
        <f>Y45+Y46</f>
        <v>53.42</v>
      </c>
      <c r="AA45" s="89">
        <f>IF(Z45&gt;0,RANK(Z45,$Z$37:$Z$82,0),0)</f>
        <v>5</v>
      </c>
    </row>
    <row r="46" spans="1:27" ht="18.75" customHeight="1" x14ac:dyDescent="0.2">
      <c r="A46" s="94"/>
      <c r="B46" s="96"/>
      <c r="C46" s="96"/>
      <c r="D46" s="54" t="s">
        <v>23</v>
      </c>
      <c r="E46" s="55">
        <v>8.8000000000000007</v>
      </c>
      <c r="F46" s="55">
        <v>8.3000000000000007</v>
      </c>
      <c r="G46" s="55">
        <v>8.5</v>
      </c>
      <c r="H46" s="55">
        <v>8.8000000000000007</v>
      </c>
      <c r="I46" s="10">
        <f t="shared" ref="I46" si="156">COUNT(E46:H46)</f>
        <v>4</v>
      </c>
      <c r="J46" s="10">
        <f t="shared" ref="J46" si="157">SUM(E46:H46)-(MAX(E46:H46)+MIN(E46:H46))</f>
        <v>17.300000000000004</v>
      </c>
      <c r="K46" s="10">
        <f t="shared" si="142"/>
        <v>8.6500000000000021</v>
      </c>
      <c r="L46" s="11">
        <f t="shared" ref="L46" si="158">IF(I46&gt;0,SUM(E46:H46)/I46,0)</f>
        <v>8.6000000000000014</v>
      </c>
      <c r="M46" s="12">
        <f t="shared" si="143"/>
        <v>8.6500000000000021</v>
      </c>
      <c r="N46" s="56">
        <v>8.8000000000000007</v>
      </c>
      <c r="O46" s="56">
        <v>8.5</v>
      </c>
      <c r="P46" s="56">
        <v>8.8000000000000007</v>
      </c>
      <c r="Q46" s="56">
        <v>9</v>
      </c>
      <c r="R46" s="14">
        <f t="shared" si="144"/>
        <v>4</v>
      </c>
      <c r="S46" s="14">
        <f t="shared" si="145"/>
        <v>17.600000000000001</v>
      </c>
      <c r="T46" s="14">
        <f t="shared" si="146"/>
        <v>8.8000000000000007</v>
      </c>
      <c r="U46" s="14">
        <f t="shared" si="147"/>
        <v>8.7750000000000004</v>
      </c>
      <c r="V46" s="15">
        <f t="shared" si="148"/>
        <v>8.8000000000000007</v>
      </c>
      <c r="W46" s="57">
        <v>9.91</v>
      </c>
      <c r="X46" s="57"/>
      <c r="Y46" s="58">
        <f t="shared" si="149"/>
        <v>27.360000000000003</v>
      </c>
      <c r="Z46" s="97"/>
      <c r="AA46" s="89"/>
    </row>
    <row r="47" spans="1:27" ht="18.75" customHeight="1" x14ac:dyDescent="0.2">
      <c r="A47" s="90">
        <v>352</v>
      </c>
      <c r="B47" s="91" t="s">
        <v>57</v>
      </c>
      <c r="C47" s="91" t="s">
        <v>56</v>
      </c>
      <c r="D47" s="25" t="s">
        <v>23</v>
      </c>
      <c r="E47" s="9">
        <v>8</v>
      </c>
      <c r="F47" s="9">
        <v>8</v>
      </c>
      <c r="G47" s="9">
        <v>8</v>
      </c>
      <c r="H47" s="9">
        <v>7.9</v>
      </c>
      <c r="I47" s="10">
        <f>COUNT(E47:H47)</f>
        <v>4</v>
      </c>
      <c r="J47" s="10">
        <f>SUM(E47:H47)-(MAX(E47:H47)+MIN(E47:H47))</f>
        <v>15.999999999999998</v>
      </c>
      <c r="K47" s="10">
        <f t="shared" si="142"/>
        <v>7.9999999999999991</v>
      </c>
      <c r="L47" s="11">
        <f>IF(I47&gt;0,SUM(E47:H47)/I47,0)</f>
        <v>7.9749999999999996</v>
      </c>
      <c r="M47" s="12">
        <f t="shared" si="143"/>
        <v>7.9999999999999991</v>
      </c>
      <c r="N47" s="13">
        <v>8.1</v>
      </c>
      <c r="O47" s="13">
        <v>8.4</v>
      </c>
      <c r="P47" s="13">
        <v>8.4</v>
      </c>
      <c r="Q47" s="13">
        <v>8.1999999999999993</v>
      </c>
      <c r="R47" s="14">
        <f t="shared" si="144"/>
        <v>4</v>
      </c>
      <c r="S47" s="14">
        <f t="shared" si="145"/>
        <v>16.599999999999994</v>
      </c>
      <c r="T47" s="14">
        <f t="shared" si="146"/>
        <v>8.2999999999999972</v>
      </c>
      <c r="U47" s="14">
        <f t="shared" si="147"/>
        <v>8.2749999999999986</v>
      </c>
      <c r="V47" s="15">
        <f t="shared" si="148"/>
        <v>8.2999999999999972</v>
      </c>
      <c r="W47" s="16">
        <v>9.8800000000000008</v>
      </c>
      <c r="X47" s="16"/>
      <c r="Y47" s="17">
        <f t="shared" si="149"/>
        <v>26.18</v>
      </c>
      <c r="Z47" s="93">
        <f>Y47+Y48</f>
        <v>52.91</v>
      </c>
      <c r="AA47" s="89">
        <f>IF(Z47&gt;0,RANK(Z47,$Z$37:$Z$82,0),0)</f>
        <v>6</v>
      </c>
    </row>
    <row r="48" spans="1:27" ht="18.75" customHeight="1" x14ac:dyDescent="0.2">
      <c r="A48" s="90"/>
      <c r="B48" s="92"/>
      <c r="C48" s="92"/>
      <c r="D48" s="25" t="s">
        <v>24</v>
      </c>
      <c r="E48" s="9">
        <v>8.3000000000000007</v>
      </c>
      <c r="F48" s="9">
        <v>8.1999999999999993</v>
      </c>
      <c r="G48" s="9">
        <v>8.4</v>
      </c>
      <c r="H48" s="9">
        <v>8</v>
      </c>
      <c r="I48" s="10">
        <f t="shared" ref="I48" si="159">COUNT(E48:H48)</f>
        <v>4</v>
      </c>
      <c r="J48" s="10">
        <f t="shared" ref="J48" si="160">SUM(E48:H48)-(MAX(E48:H48)+MIN(E48:H48))</f>
        <v>16.5</v>
      </c>
      <c r="K48" s="10">
        <f t="shared" si="142"/>
        <v>8.25</v>
      </c>
      <c r="L48" s="11">
        <f t="shared" ref="L48" si="161">IF(I48&gt;0,SUM(E48:H48)/I48,0)</f>
        <v>8.2249999999999996</v>
      </c>
      <c r="M48" s="12">
        <f t="shared" si="143"/>
        <v>8.25</v>
      </c>
      <c r="N48" s="13">
        <v>8.6999999999999993</v>
      </c>
      <c r="O48" s="13">
        <v>8.8000000000000007</v>
      </c>
      <c r="P48" s="13">
        <v>8.6</v>
      </c>
      <c r="Q48" s="13">
        <v>8.5</v>
      </c>
      <c r="R48" s="14">
        <f t="shared" si="144"/>
        <v>4</v>
      </c>
      <c r="S48" s="14">
        <f t="shared" si="145"/>
        <v>17.3</v>
      </c>
      <c r="T48" s="14">
        <f t="shared" si="146"/>
        <v>8.65</v>
      </c>
      <c r="U48" s="14">
        <f t="shared" si="147"/>
        <v>8.65</v>
      </c>
      <c r="V48" s="15">
        <f t="shared" si="148"/>
        <v>8.65</v>
      </c>
      <c r="W48" s="16">
        <v>9.83</v>
      </c>
      <c r="X48" s="16"/>
      <c r="Y48" s="17">
        <f t="shared" si="149"/>
        <v>26.729999999999997</v>
      </c>
      <c r="Z48" s="93"/>
      <c r="AA48" s="89"/>
    </row>
    <row r="49" spans="1:27" ht="18.75" customHeight="1" x14ac:dyDescent="0.2">
      <c r="A49" s="90">
        <v>357</v>
      </c>
      <c r="B49" s="91" t="s">
        <v>58</v>
      </c>
      <c r="C49" s="91" t="s">
        <v>56</v>
      </c>
      <c r="D49" s="25" t="s">
        <v>23</v>
      </c>
      <c r="E49" s="9">
        <v>8</v>
      </c>
      <c r="F49" s="9">
        <v>7.8</v>
      </c>
      <c r="G49" s="9">
        <v>8</v>
      </c>
      <c r="H49" s="9">
        <v>7.8</v>
      </c>
      <c r="I49" s="10">
        <f>COUNT(E49:H49)</f>
        <v>4</v>
      </c>
      <c r="J49" s="10">
        <f>SUM(E49:H49)-(MAX(E49:H49)+MIN(E49:H49))</f>
        <v>15.8</v>
      </c>
      <c r="K49" s="10">
        <f t="shared" si="142"/>
        <v>7.9</v>
      </c>
      <c r="L49" s="11">
        <f>IF(I49&gt;0,SUM(E49:H49)/I49,0)</f>
        <v>7.9</v>
      </c>
      <c r="M49" s="12">
        <f t="shared" si="143"/>
        <v>7.9</v>
      </c>
      <c r="N49" s="13">
        <v>8.1</v>
      </c>
      <c r="O49" s="13">
        <v>8</v>
      </c>
      <c r="P49" s="13">
        <v>8.1999999999999993</v>
      </c>
      <c r="Q49" s="13">
        <v>8.1</v>
      </c>
      <c r="R49" s="14">
        <f t="shared" si="144"/>
        <v>4</v>
      </c>
      <c r="S49" s="14">
        <f t="shared" si="145"/>
        <v>16.2</v>
      </c>
      <c r="T49" s="14">
        <f t="shared" si="146"/>
        <v>8.1</v>
      </c>
      <c r="U49" s="14">
        <f t="shared" si="147"/>
        <v>8.1</v>
      </c>
      <c r="V49" s="15">
        <f t="shared" si="148"/>
        <v>8.1</v>
      </c>
      <c r="W49" s="16">
        <v>9.8800000000000008</v>
      </c>
      <c r="X49" s="16">
        <v>0.3</v>
      </c>
      <c r="Y49" s="17">
        <f t="shared" si="149"/>
        <v>25.580000000000002</v>
      </c>
      <c r="Z49" s="93">
        <f>Y49+Y50</f>
        <v>52.16</v>
      </c>
      <c r="AA49" s="89">
        <f>IF(Z49&gt;0,RANK(Z49,$Z$37:$Z$82,0),0)</f>
        <v>7</v>
      </c>
    </row>
    <row r="50" spans="1:27" ht="18.75" customHeight="1" x14ac:dyDescent="0.2">
      <c r="A50" s="90"/>
      <c r="B50" s="92"/>
      <c r="C50" s="92"/>
      <c r="D50" s="25" t="s">
        <v>24</v>
      </c>
      <c r="E50" s="9">
        <v>8.1</v>
      </c>
      <c r="F50" s="9">
        <v>8.3000000000000007</v>
      </c>
      <c r="G50" s="9">
        <v>8.1999999999999993</v>
      </c>
      <c r="H50" s="9">
        <v>8.3000000000000007</v>
      </c>
      <c r="I50" s="10">
        <f t="shared" ref="I50" si="162">COUNT(E50:H50)</f>
        <v>4</v>
      </c>
      <c r="J50" s="10">
        <f t="shared" ref="J50" si="163">SUM(E50:H50)-(MAX(E50:H50)+MIN(E50:H50))</f>
        <v>16.5</v>
      </c>
      <c r="K50" s="10">
        <f t="shared" si="142"/>
        <v>8.25</v>
      </c>
      <c r="L50" s="11">
        <f t="shared" ref="L50" si="164">IF(I50&gt;0,SUM(E50:H50)/I50,0)</f>
        <v>8.2249999999999996</v>
      </c>
      <c r="M50" s="12">
        <f t="shared" si="143"/>
        <v>8.25</v>
      </c>
      <c r="N50" s="13">
        <v>8.5</v>
      </c>
      <c r="O50" s="13">
        <v>8.4</v>
      </c>
      <c r="P50" s="13">
        <v>8.1999999999999993</v>
      </c>
      <c r="Q50" s="13">
        <v>8.6</v>
      </c>
      <c r="R50" s="14">
        <f t="shared" si="144"/>
        <v>4</v>
      </c>
      <c r="S50" s="14">
        <f t="shared" si="145"/>
        <v>16.899999999999999</v>
      </c>
      <c r="T50" s="14">
        <f t="shared" si="146"/>
        <v>8.4499999999999993</v>
      </c>
      <c r="U50" s="14">
        <f t="shared" si="147"/>
        <v>8.4249999999999989</v>
      </c>
      <c r="V50" s="15">
        <f t="shared" si="148"/>
        <v>8.4499999999999993</v>
      </c>
      <c r="W50" s="16">
        <v>9.8800000000000008</v>
      </c>
      <c r="X50" s="16"/>
      <c r="Y50" s="17">
        <f t="shared" si="149"/>
        <v>26.58</v>
      </c>
      <c r="Z50" s="93"/>
      <c r="AA50" s="89"/>
    </row>
    <row r="51" spans="1:27" ht="18.75" customHeight="1" x14ac:dyDescent="0.2">
      <c r="A51" s="90">
        <v>341</v>
      </c>
      <c r="B51" s="91" t="s">
        <v>111</v>
      </c>
      <c r="C51" s="92" t="s">
        <v>95</v>
      </c>
      <c r="D51" s="25" t="s">
        <v>23</v>
      </c>
      <c r="E51" s="9">
        <v>8.1</v>
      </c>
      <c r="F51" s="9">
        <v>8</v>
      </c>
      <c r="G51" s="9">
        <v>8.1</v>
      </c>
      <c r="H51" s="9">
        <v>8.6</v>
      </c>
      <c r="I51" s="10">
        <f>COUNT(E51:H51)</f>
        <v>4</v>
      </c>
      <c r="J51" s="10">
        <f>SUM(E51:H51)-(MAX(E51:H51)+MIN(E51:H51))</f>
        <v>16.200000000000003</v>
      </c>
      <c r="K51" s="10">
        <f t="shared" si="128"/>
        <v>8.1000000000000014</v>
      </c>
      <c r="L51" s="11">
        <f>IF(I51&gt;0,SUM(E51:H51)/I51,0)</f>
        <v>8.2000000000000011</v>
      </c>
      <c r="M51" s="12">
        <f t="shared" si="129"/>
        <v>8.1000000000000014</v>
      </c>
      <c r="N51" s="13">
        <v>8.3000000000000007</v>
      </c>
      <c r="O51" s="13">
        <v>7.9</v>
      </c>
      <c r="P51" s="13">
        <v>7.9</v>
      </c>
      <c r="Q51" s="13">
        <v>8</v>
      </c>
      <c r="R51" s="14">
        <f t="shared" si="130"/>
        <v>4</v>
      </c>
      <c r="S51" s="14">
        <f t="shared" si="131"/>
        <v>15.899999999999999</v>
      </c>
      <c r="T51" s="14">
        <f t="shared" si="132"/>
        <v>7.9499999999999993</v>
      </c>
      <c r="U51" s="14">
        <f t="shared" si="133"/>
        <v>8.0250000000000004</v>
      </c>
      <c r="V51" s="15">
        <f t="shared" si="134"/>
        <v>7.9499999999999993</v>
      </c>
      <c r="W51" s="16">
        <v>9.91</v>
      </c>
      <c r="X51" s="16">
        <v>0.3</v>
      </c>
      <c r="Y51" s="17">
        <f t="shared" si="135"/>
        <v>25.66</v>
      </c>
      <c r="Z51" s="93">
        <f>Y51+Y52</f>
        <v>51.960000000000008</v>
      </c>
      <c r="AA51" s="89">
        <f>IF(Z51&gt;0,RANK(Z51,$Z$37:$Z$82,0),0)</f>
        <v>8</v>
      </c>
    </row>
    <row r="52" spans="1:27" ht="18.75" customHeight="1" x14ac:dyDescent="0.2">
      <c r="A52" s="90"/>
      <c r="B52" s="92"/>
      <c r="C52" s="92"/>
      <c r="D52" s="25" t="s">
        <v>24</v>
      </c>
      <c r="E52" s="9">
        <v>8.6</v>
      </c>
      <c r="F52" s="9">
        <v>7.5</v>
      </c>
      <c r="G52" s="9">
        <v>8.1</v>
      </c>
      <c r="H52" s="9">
        <v>8</v>
      </c>
      <c r="I52" s="10">
        <f t="shared" ref="I52" si="165">COUNT(E52:H52)</f>
        <v>4</v>
      </c>
      <c r="J52" s="10">
        <f t="shared" ref="J52" si="166">SUM(E52:H52)-(MAX(E52:H52)+MIN(E52:H52))</f>
        <v>16.100000000000001</v>
      </c>
      <c r="K52" s="10">
        <f t="shared" si="128"/>
        <v>8.0500000000000007</v>
      </c>
      <c r="L52" s="11">
        <f t="shared" ref="L52" si="167">IF(I52&gt;0,SUM(E52:H52)/I52,0)</f>
        <v>8.0500000000000007</v>
      </c>
      <c r="M52" s="12">
        <f t="shared" si="129"/>
        <v>8.0500000000000007</v>
      </c>
      <c r="N52" s="13">
        <v>8.5</v>
      </c>
      <c r="O52" s="13">
        <v>8.3000000000000007</v>
      </c>
      <c r="P52" s="13">
        <v>8.3000000000000007</v>
      </c>
      <c r="Q52" s="13">
        <v>8.5</v>
      </c>
      <c r="R52" s="14">
        <f t="shared" si="130"/>
        <v>4</v>
      </c>
      <c r="S52" s="14">
        <f t="shared" si="131"/>
        <v>16.8</v>
      </c>
      <c r="T52" s="14">
        <f t="shared" si="132"/>
        <v>8.4</v>
      </c>
      <c r="U52" s="14">
        <f t="shared" si="133"/>
        <v>8.4</v>
      </c>
      <c r="V52" s="15">
        <f t="shared" si="134"/>
        <v>8.4</v>
      </c>
      <c r="W52" s="16">
        <v>9.85</v>
      </c>
      <c r="X52" s="16"/>
      <c r="Y52" s="17">
        <f t="shared" si="135"/>
        <v>26.300000000000004</v>
      </c>
      <c r="Z52" s="93"/>
      <c r="AA52" s="89"/>
    </row>
    <row r="53" spans="1:27" ht="18.75" customHeight="1" x14ac:dyDescent="0.2">
      <c r="A53" s="90">
        <v>349</v>
      </c>
      <c r="B53" s="91" t="s">
        <v>125</v>
      </c>
      <c r="C53" s="92" t="s">
        <v>118</v>
      </c>
      <c r="D53" s="25" t="s">
        <v>23</v>
      </c>
      <c r="E53" s="9">
        <v>8.1999999999999993</v>
      </c>
      <c r="F53" s="9">
        <v>7.2</v>
      </c>
      <c r="G53" s="9">
        <v>8.3000000000000007</v>
      </c>
      <c r="H53" s="9">
        <v>7.7</v>
      </c>
      <c r="I53" s="10">
        <f>COUNT(E53:H53)</f>
        <v>4</v>
      </c>
      <c r="J53" s="10">
        <f>SUM(E53:H53)-(MAX(E53:H53)+MIN(E53:H53))</f>
        <v>15.899999999999999</v>
      </c>
      <c r="K53" s="10">
        <f t="shared" si="128"/>
        <v>7.9499999999999993</v>
      </c>
      <c r="L53" s="11">
        <f>IF(I53&gt;0,SUM(E53:H53)/I53,0)</f>
        <v>7.85</v>
      </c>
      <c r="M53" s="12">
        <f t="shared" si="129"/>
        <v>7.9499999999999993</v>
      </c>
      <c r="N53" s="13">
        <v>9.1</v>
      </c>
      <c r="O53" s="13">
        <v>8.4</v>
      </c>
      <c r="P53" s="13">
        <v>8.3000000000000007</v>
      </c>
      <c r="Q53" s="13">
        <v>8.4</v>
      </c>
      <c r="R53" s="14">
        <f t="shared" si="130"/>
        <v>4</v>
      </c>
      <c r="S53" s="14">
        <f t="shared" si="131"/>
        <v>16.800000000000004</v>
      </c>
      <c r="T53" s="14">
        <f t="shared" si="132"/>
        <v>8.4000000000000021</v>
      </c>
      <c r="U53" s="14">
        <f t="shared" si="133"/>
        <v>8.5500000000000007</v>
      </c>
      <c r="V53" s="15">
        <f t="shared" si="134"/>
        <v>8.4000000000000021</v>
      </c>
      <c r="W53" s="16">
        <v>9.8800000000000008</v>
      </c>
      <c r="X53" s="16">
        <v>0.3</v>
      </c>
      <c r="Y53" s="17">
        <f t="shared" si="135"/>
        <v>25.930000000000003</v>
      </c>
      <c r="Z53" s="93">
        <f>Y53+Y54</f>
        <v>51.78</v>
      </c>
      <c r="AA53" s="89">
        <f>IF(Z53&gt;0,RANK(Z53,$Z$37:$Z$82,0),0)</f>
        <v>9</v>
      </c>
    </row>
    <row r="54" spans="1:27" ht="18.75" customHeight="1" x14ac:dyDescent="0.2">
      <c r="A54" s="90"/>
      <c r="B54" s="92"/>
      <c r="C54" s="92"/>
      <c r="D54" s="25" t="s">
        <v>24</v>
      </c>
      <c r="E54" s="9">
        <v>7.8</v>
      </c>
      <c r="F54" s="9">
        <v>7.8</v>
      </c>
      <c r="G54" s="9">
        <v>7.6</v>
      </c>
      <c r="H54" s="9">
        <v>7.2</v>
      </c>
      <c r="I54" s="10">
        <f t="shared" ref="I54" si="168">COUNT(E54:H54)</f>
        <v>4</v>
      </c>
      <c r="J54" s="10">
        <f t="shared" ref="J54" si="169">SUM(E54:H54)-(MAX(E54:H54)+MIN(E54:H54))</f>
        <v>15.399999999999999</v>
      </c>
      <c r="K54" s="10">
        <f t="shared" si="128"/>
        <v>7.6999999999999993</v>
      </c>
      <c r="L54" s="11">
        <f t="shared" ref="L54" si="170">IF(I54&gt;0,SUM(E54:H54)/I54,0)</f>
        <v>7.6</v>
      </c>
      <c r="M54" s="12">
        <f t="shared" si="129"/>
        <v>7.6999999999999993</v>
      </c>
      <c r="N54" s="13">
        <v>8.3000000000000007</v>
      </c>
      <c r="O54" s="13">
        <v>8.3000000000000007</v>
      </c>
      <c r="P54" s="13">
        <v>8.1999999999999993</v>
      </c>
      <c r="Q54" s="13">
        <v>8.5</v>
      </c>
      <c r="R54" s="14">
        <f t="shared" si="130"/>
        <v>4</v>
      </c>
      <c r="S54" s="14">
        <f t="shared" si="131"/>
        <v>16.599999999999998</v>
      </c>
      <c r="T54" s="14">
        <f t="shared" si="132"/>
        <v>8.2999999999999989</v>
      </c>
      <c r="U54" s="14">
        <f t="shared" si="133"/>
        <v>8.3249999999999993</v>
      </c>
      <c r="V54" s="15">
        <f t="shared" si="134"/>
        <v>8.2999999999999989</v>
      </c>
      <c r="W54" s="16">
        <v>9.85</v>
      </c>
      <c r="X54" s="16"/>
      <c r="Y54" s="17">
        <f t="shared" si="135"/>
        <v>25.849999999999998</v>
      </c>
      <c r="Z54" s="93"/>
      <c r="AA54" s="89"/>
    </row>
    <row r="55" spans="1:27" ht="18.75" customHeight="1" x14ac:dyDescent="0.2">
      <c r="A55" s="90">
        <v>351</v>
      </c>
      <c r="B55" s="91" t="s">
        <v>258</v>
      </c>
      <c r="C55" s="91" t="s">
        <v>248</v>
      </c>
      <c r="D55" s="25" t="s">
        <v>23</v>
      </c>
      <c r="E55" s="9">
        <v>7</v>
      </c>
      <c r="F55" s="9">
        <v>6</v>
      </c>
      <c r="G55" s="9">
        <v>7</v>
      </c>
      <c r="H55" s="9">
        <v>6.8</v>
      </c>
      <c r="I55" s="10">
        <f>COUNT(E55:H55)</f>
        <v>4</v>
      </c>
      <c r="J55" s="10">
        <f>SUM(E55:H55)-(MAX(E55:H55)+MIN(E55:H55))</f>
        <v>13.8</v>
      </c>
      <c r="K55" s="10">
        <f t="shared" si="128"/>
        <v>6.9</v>
      </c>
      <c r="L55" s="11">
        <f>IF(I55&gt;0,SUM(E55:H55)/I55,0)</f>
        <v>6.7</v>
      </c>
      <c r="M55" s="12">
        <f t="shared" si="129"/>
        <v>6.9</v>
      </c>
      <c r="N55" s="13">
        <v>8.4</v>
      </c>
      <c r="O55" s="13">
        <v>8.3000000000000007</v>
      </c>
      <c r="P55" s="13">
        <v>8.1999999999999993</v>
      </c>
      <c r="Q55" s="13">
        <v>8.3000000000000007</v>
      </c>
      <c r="R55" s="14">
        <f t="shared" si="130"/>
        <v>4</v>
      </c>
      <c r="S55" s="14">
        <f t="shared" si="131"/>
        <v>16.600000000000001</v>
      </c>
      <c r="T55" s="14">
        <f t="shared" si="132"/>
        <v>8.3000000000000007</v>
      </c>
      <c r="U55" s="14">
        <f t="shared" si="133"/>
        <v>8.3000000000000007</v>
      </c>
      <c r="V55" s="15">
        <f t="shared" si="134"/>
        <v>8.3000000000000007</v>
      </c>
      <c r="W55" s="16">
        <v>9.9700000000000006</v>
      </c>
      <c r="X55" s="16">
        <v>0.9</v>
      </c>
      <c r="Y55" s="17">
        <f t="shared" si="135"/>
        <v>24.270000000000003</v>
      </c>
      <c r="Z55" s="93">
        <f>Y55+Y56</f>
        <v>51.33</v>
      </c>
      <c r="AA55" s="89">
        <f>IF(Z55&gt;0,RANK(Z55,$Z$37:$Z$82,0),0)</f>
        <v>10</v>
      </c>
    </row>
    <row r="56" spans="1:27" ht="18.75" customHeight="1" x14ac:dyDescent="0.2">
      <c r="A56" s="90"/>
      <c r="B56" s="92"/>
      <c r="C56" s="92"/>
      <c r="D56" s="25" t="s">
        <v>24</v>
      </c>
      <c r="E56" s="9">
        <v>8.4</v>
      </c>
      <c r="F56" s="9">
        <v>8.5</v>
      </c>
      <c r="G56" s="9">
        <v>8.4</v>
      </c>
      <c r="H56" s="9">
        <v>8.1999999999999993</v>
      </c>
      <c r="I56" s="10">
        <f t="shared" ref="I56" si="171">COUNT(E56:H56)</f>
        <v>4</v>
      </c>
      <c r="J56" s="10">
        <f t="shared" ref="J56" si="172">SUM(E56:H56)-(MAX(E56:H56)+MIN(E56:H56))</f>
        <v>16.8</v>
      </c>
      <c r="K56" s="10">
        <f t="shared" si="128"/>
        <v>8.4</v>
      </c>
      <c r="L56" s="11">
        <f t="shared" ref="L56" si="173">IF(I56&gt;0,SUM(E56:H56)/I56,0)</f>
        <v>8.375</v>
      </c>
      <c r="M56" s="12">
        <f t="shared" si="129"/>
        <v>8.4</v>
      </c>
      <c r="N56" s="13">
        <v>8.8000000000000007</v>
      </c>
      <c r="O56" s="13">
        <v>8.6999999999999993</v>
      </c>
      <c r="P56" s="13">
        <v>8.9</v>
      </c>
      <c r="Q56" s="13">
        <v>8.6</v>
      </c>
      <c r="R56" s="14">
        <f t="shared" si="130"/>
        <v>4</v>
      </c>
      <c r="S56" s="14">
        <f t="shared" si="131"/>
        <v>17.5</v>
      </c>
      <c r="T56" s="14">
        <f t="shared" si="132"/>
        <v>8.75</v>
      </c>
      <c r="U56" s="14">
        <f t="shared" si="133"/>
        <v>8.75</v>
      </c>
      <c r="V56" s="15">
        <f t="shared" si="134"/>
        <v>8.75</v>
      </c>
      <c r="W56" s="16">
        <v>9.91</v>
      </c>
      <c r="X56" s="16"/>
      <c r="Y56" s="17">
        <f t="shared" si="135"/>
        <v>27.06</v>
      </c>
      <c r="Z56" s="93"/>
      <c r="AA56" s="89"/>
    </row>
    <row r="57" spans="1:27" ht="18.75" customHeight="1" x14ac:dyDescent="0.2">
      <c r="A57" s="90">
        <v>350</v>
      </c>
      <c r="B57" s="91" t="s">
        <v>134</v>
      </c>
      <c r="C57" s="92" t="s">
        <v>128</v>
      </c>
      <c r="D57" s="25" t="s">
        <v>23</v>
      </c>
      <c r="E57" s="9">
        <v>7.9</v>
      </c>
      <c r="F57" s="9">
        <v>7.6</v>
      </c>
      <c r="G57" s="9">
        <v>7.4</v>
      </c>
      <c r="H57" s="9">
        <v>7.7</v>
      </c>
      <c r="I57" s="10">
        <f>COUNT(E57:H57)</f>
        <v>4</v>
      </c>
      <c r="J57" s="10">
        <f>SUM(E57:H57)-(MAX(E57:H57)+MIN(E57:H57))</f>
        <v>15.299999999999997</v>
      </c>
      <c r="K57" s="10">
        <f t="shared" si="128"/>
        <v>7.6499999999999986</v>
      </c>
      <c r="L57" s="11">
        <f>IF(I57&gt;0,SUM(E57:H57)/I57,0)</f>
        <v>7.6499999999999995</v>
      </c>
      <c r="M57" s="12">
        <f t="shared" si="129"/>
        <v>7.6499999999999986</v>
      </c>
      <c r="N57" s="13">
        <v>8.1</v>
      </c>
      <c r="O57" s="13">
        <v>8.1999999999999993</v>
      </c>
      <c r="P57" s="13">
        <v>8.1</v>
      </c>
      <c r="Q57" s="13">
        <v>8</v>
      </c>
      <c r="R57" s="14">
        <f t="shared" si="130"/>
        <v>4</v>
      </c>
      <c r="S57" s="14">
        <f t="shared" si="131"/>
        <v>16.2</v>
      </c>
      <c r="T57" s="14">
        <f t="shared" si="132"/>
        <v>8.1</v>
      </c>
      <c r="U57" s="14">
        <f t="shared" si="133"/>
        <v>8.1</v>
      </c>
      <c r="V57" s="15">
        <f t="shared" si="134"/>
        <v>8.1</v>
      </c>
      <c r="W57" s="16">
        <v>9.91</v>
      </c>
      <c r="X57" s="16">
        <v>0.3</v>
      </c>
      <c r="Y57" s="17">
        <f t="shared" si="135"/>
        <v>25.359999999999996</v>
      </c>
      <c r="Z57" s="93">
        <f>Y57+Y58</f>
        <v>51.2</v>
      </c>
      <c r="AA57" s="89">
        <f>IF(Z57&gt;0,RANK(Z57,$Z$37:$Z$82,0),0)</f>
        <v>11</v>
      </c>
    </row>
    <row r="58" spans="1:27" ht="18.75" customHeight="1" x14ac:dyDescent="0.2">
      <c r="A58" s="90"/>
      <c r="B58" s="92"/>
      <c r="C58" s="92"/>
      <c r="D58" s="25" t="s">
        <v>24</v>
      </c>
      <c r="E58" s="9">
        <v>7.7</v>
      </c>
      <c r="F58" s="9">
        <v>7.9</v>
      </c>
      <c r="G58" s="9">
        <v>7.6</v>
      </c>
      <c r="H58" s="9">
        <v>7.5</v>
      </c>
      <c r="I58" s="10">
        <f t="shared" ref="I58" si="174">COUNT(E58:H58)</f>
        <v>4</v>
      </c>
      <c r="J58" s="10">
        <f t="shared" ref="J58" si="175">SUM(E58:H58)-(MAX(E58:H58)+MIN(E58:H58))</f>
        <v>15.300000000000002</v>
      </c>
      <c r="K58" s="10">
        <f t="shared" si="128"/>
        <v>7.6500000000000012</v>
      </c>
      <c r="L58" s="11">
        <f t="shared" ref="L58" si="176">IF(I58&gt;0,SUM(E58:H58)/I58,0)</f>
        <v>7.6750000000000007</v>
      </c>
      <c r="M58" s="12">
        <f t="shared" si="129"/>
        <v>7.6500000000000012</v>
      </c>
      <c r="N58" s="13">
        <v>8.1999999999999993</v>
      </c>
      <c r="O58" s="13">
        <v>8.3000000000000007</v>
      </c>
      <c r="P58" s="13">
        <v>8.4</v>
      </c>
      <c r="Q58" s="13">
        <v>8.1</v>
      </c>
      <c r="R58" s="14">
        <f t="shared" si="130"/>
        <v>4</v>
      </c>
      <c r="S58" s="14">
        <f t="shared" si="131"/>
        <v>16.5</v>
      </c>
      <c r="T58" s="14">
        <f t="shared" si="132"/>
        <v>8.25</v>
      </c>
      <c r="U58" s="14">
        <f t="shared" si="133"/>
        <v>8.25</v>
      </c>
      <c r="V58" s="15">
        <f t="shared" si="134"/>
        <v>8.25</v>
      </c>
      <c r="W58" s="16">
        <v>9.94</v>
      </c>
      <c r="X58" s="16"/>
      <c r="Y58" s="17">
        <f t="shared" si="135"/>
        <v>25.840000000000003</v>
      </c>
      <c r="Z58" s="93"/>
      <c r="AA58" s="89"/>
    </row>
    <row r="59" spans="1:27" ht="18.75" customHeight="1" x14ac:dyDescent="0.2">
      <c r="A59" s="90">
        <v>361</v>
      </c>
      <c r="B59" s="91" t="s">
        <v>124</v>
      </c>
      <c r="C59" s="92" t="s">
        <v>118</v>
      </c>
      <c r="D59" s="25" t="s">
        <v>23</v>
      </c>
      <c r="E59" s="9">
        <v>7</v>
      </c>
      <c r="F59" s="9">
        <v>7.9</v>
      </c>
      <c r="G59" s="9">
        <v>7.3</v>
      </c>
      <c r="H59" s="9">
        <v>7.5</v>
      </c>
      <c r="I59" s="10">
        <f>COUNT(E59:H59)</f>
        <v>4</v>
      </c>
      <c r="J59" s="10">
        <f>SUM(E59:H59)-(MAX(E59:H59)+MIN(E59:H59))</f>
        <v>14.799999999999999</v>
      </c>
      <c r="K59" s="10">
        <f t="shared" si="128"/>
        <v>7.3999999999999995</v>
      </c>
      <c r="L59" s="11">
        <f>IF(I59&gt;0,SUM(E59:H59)/I59,0)</f>
        <v>7.4249999999999998</v>
      </c>
      <c r="M59" s="12">
        <f t="shared" si="129"/>
        <v>7.3999999999999995</v>
      </c>
      <c r="N59" s="13">
        <v>8.6999999999999993</v>
      </c>
      <c r="O59" s="13">
        <v>8.6999999999999993</v>
      </c>
      <c r="P59" s="13">
        <v>8.4</v>
      </c>
      <c r="Q59" s="13">
        <v>8.5</v>
      </c>
      <c r="R59" s="14">
        <f t="shared" si="130"/>
        <v>4</v>
      </c>
      <c r="S59" s="14">
        <f t="shared" si="131"/>
        <v>17.199999999999996</v>
      </c>
      <c r="T59" s="14">
        <f t="shared" si="132"/>
        <v>8.5999999999999979</v>
      </c>
      <c r="U59" s="14">
        <f t="shared" si="133"/>
        <v>8.5749999999999993</v>
      </c>
      <c r="V59" s="15">
        <f t="shared" si="134"/>
        <v>8.5999999999999979</v>
      </c>
      <c r="W59" s="16">
        <v>9.82</v>
      </c>
      <c r="X59" s="16">
        <v>0.6</v>
      </c>
      <c r="Y59" s="17">
        <f t="shared" si="135"/>
        <v>25.219999999999995</v>
      </c>
      <c r="Z59" s="93">
        <f>Y59+Y60</f>
        <v>50.919999999999987</v>
      </c>
      <c r="AA59" s="89">
        <f>IF(Z59&gt;0,RANK(Z59,$Z$37:$Z$82,0),0)</f>
        <v>12</v>
      </c>
    </row>
    <row r="60" spans="1:27" ht="18.75" customHeight="1" x14ac:dyDescent="0.2">
      <c r="A60" s="90"/>
      <c r="B60" s="92"/>
      <c r="C60" s="92"/>
      <c r="D60" s="25" t="s">
        <v>24</v>
      </c>
      <c r="E60" s="9">
        <v>7.5</v>
      </c>
      <c r="F60" s="9">
        <v>7.9</v>
      </c>
      <c r="G60" s="9">
        <v>7.5</v>
      </c>
      <c r="H60" s="9">
        <v>7.3</v>
      </c>
      <c r="I60" s="10">
        <f t="shared" ref="I60" si="177">COUNT(E60:H60)</f>
        <v>4</v>
      </c>
      <c r="J60" s="10">
        <f t="shared" ref="J60" si="178">SUM(E60:H60)-(MAX(E60:H60)+MIN(E60:H60))</f>
        <v>15</v>
      </c>
      <c r="K60" s="10">
        <f t="shared" si="128"/>
        <v>7.5</v>
      </c>
      <c r="L60" s="11">
        <f t="shared" ref="L60" si="179">IF(I60&gt;0,SUM(E60:H60)/I60,0)</f>
        <v>7.55</v>
      </c>
      <c r="M60" s="12">
        <f t="shared" si="129"/>
        <v>7.5</v>
      </c>
      <c r="N60" s="13">
        <v>8.1</v>
      </c>
      <c r="O60" s="13">
        <v>8.3000000000000007</v>
      </c>
      <c r="P60" s="13">
        <v>8.4</v>
      </c>
      <c r="Q60" s="13">
        <v>8.4</v>
      </c>
      <c r="R60" s="14">
        <f t="shared" si="130"/>
        <v>4</v>
      </c>
      <c r="S60" s="14">
        <f t="shared" si="131"/>
        <v>16.699999999999996</v>
      </c>
      <c r="T60" s="14">
        <f t="shared" si="132"/>
        <v>8.3499999999999979</v>
      </c>
      <c r="U60" s="14">
        <f t="shared" si="133"/>
        <v>8.2999999999999989</v>
      </c>
      <c r="V60" s="15">
        <f t="shared" si="134"/>
        <v>8.3499999999999979</v>
      </c>
      <c r="W60" s="16">
        <v>9.85</v>
      </c>
      <c r="X60" s="16"/>
      <c r="Y60" s="17">
        <f t="shared" si="135"/>
        <v>25.699999999999996</v>
      </c>
      <c r="Z60" s="93"/>
      <c r="AA60" s="89"/>
    </row>
    <row r="61" spans="1:27" ht="18.75" customHeight="1" x14ac:dyDescent="0.2">
      <c r="A61" s="90">
        <v>346</v>
      </c>
      <c r="B61" s="91" t="s">
        <v>327</v>
      </c>
      <c r="C61" s="92" t="s">
        <v>301</v>
      </c>
      <c r="D61" s="25" t="s">
        <v>23</v>
      </c>
      <c r="E61" s="9">
        <v>7.3</v>
      </c>
      <c r="F61" s="9">
        <v>7</v>
      </c>
      <c r="G61" s="9">
        <v>7</v>
      </c>
      <c r="H61" s="9">
        <v>7</v>
      </c>
      <c r="I61" s="10">
        <f>COUNT(E61:H61)</f>
        <v>4</v>
      </c>
      <c r="J61" s="10">
        <f>SUM(E61:H61)-(MAX(E61:H61)+MIN(E61:H61))</f>
        <v>14</v>
      </c>
      <c r="K61" s="10">
        <f t="shared" si="128"/>
        <v>7</v>
      </c>
      <c r="L61" s="11">
        <f>IF(I61&gt;0,SUM(E61:H61)/I61,0)</f>
        <v>7.0750000000000002</v>
      </c>
      <c r="M61" s="12">
        <f t="shared" si="129"/>
        <v>7</v>
      </c>
      <c r="N61" s="13">
        <v>8</v>
      </c>
      <c r="O61" s="13">
        <v>8.3000000000000007</v>
      </c>
      <c r="P61" s="13">
        <v>8.1999999999999993</v>
      </c>
      <c r="Q61" s="13">
        <v>8</v>
      </c>
      <c r="R61" s="14">
        <f t="shared" si="130"/>
        <v>4</v>
      </c>
      <c r="S61" s="14">
        <f t="shared" si="131"/>
        <v>16.2</v>
      </c>
      <c r="T61" s="14">
        <f t="shared" si="132"/>
        <v>8.1</v>
      </c>
      <c r="U61" s="14">
        <f t="shared" si="133"/>
        <v>8.125</v>
      </c>
      <c r="V61" s="15">
        <f t="shared" si="134"/>
        <v>8.1</v>
      </c>
      <c r="W61" s="16">
        <v>9.91</v>
      </c>
      <c r="X61" s="16">
        <v>0.6</v>
      </c>
      <c r="Y61" s="17">
        <f t="shared" si="135"/>
        <v>24.409999999999997</v>
      </c>
      <c r="Z61" s="93">
        <f>Y61+Y62</f>
        <v>50.62</v>
      </c>
      <c r="AA61" s="89">
        <f>IF(Z61&gt;0,RANK(Z61,$Z$37:$Z$82,0),0)</f>
        <v>13</v>
      </c>
    </row>
    <row r="62" spans="1:27" ht="18.75" customHeight="1" x14ac:dyDescent="0.2">
      <c r="A62" s="90"/>
      <c r="B62" s="92"/>
      <c r="C62" s="92"/>
      <c r="D62" s="8" t="s">
        <v>23</v>
      </c>
      <c r="E62" s="9">
        <v>8.1</v>
      </c>
      <c r="F62" s="9">
        <v>8</v>
      </c>
      <c r="G62" s="9">
        <v>8</v>
      </c>
      <c r="H62" s="9">
        <v>8.3000000000000007</v>
      </c>
      <c r="I62" s="10">
        <f t="shared" ref="I62" si="180">COUNT(E62:H62)</f>
        <v>4</v>
      </c>
      <c r="J62" s="10">
        <f t="shared" ref="J62" si="181">SUM(E62:H62)-(MAX(E62:H62)+MIN(E62:H62))</f>
        <v>16.100000000000005</v>
      </c>
      <c r="K62" s="10">
        <f t="shared" si="128"/>
        <v>8.0500000000000025</v>
      </c>
      <c r="L62" s="11">
        <f t="shared" ref="L62" si="182">IF(I62&gt;0,SUM(E62:H62)/I62,0)</f>
        <v>8.1000000000000014</v>
      </c>
      <c r="M62" s="12">
        <f t="shared" si="129"/>
        <v>8.0500000000000025</v>
      </c>
      <c r="N62" s="13">
        <v>8.1</v>
      </c>
      <c r="O62" s="13">
        <v>8.5</v>
      </c>
      <c r="P62" s="13">
        <v>8.6999999999999993</v>
      </c>
      <c r="Q62" s="13">
        <v>8.6</v>
      </c>
      <c r="R62" s="14">
        <f t="shared" si="130"/>
        <v>4</v>
      </c>
      <c r="S62" s="14">
        <f t="shared" si="131"/>
        <v>17.100000000000001</v>
      </c>
      <c r="T62" s="14">
        <f t="shared" si="132"/>
        <v>8.5500000000000007</v>
      </c>
      <c r="U62" s="14">
        <f t="shared" si="133"/>
        <v>8.4749999999999996</v>
      </c>
      <c r="V62" s="15">
        <f t="shared" si="134"/>
        <v>8.5500000000000007</v>
      </c>
      <c r="W62" s="16">
        <v>9.91</v>
      </c>
      <c r="X62" s="16">
        <v>0.3</v>
      </c>
      <c r="Y62" s="17">
        <f t="shared" si="135"/>
        <v>26.21</v>
      </c>
      <c r="Z62" s="93"/>
      <c r="AA62" s="89"/>
    </row>
    <row r="63" spans="1:27" ht="18.75" customHeight="1" x14ac:dyDescent="0.2">
      <c r="A63" s="90">
        <v>353</v>
      </c>
      <c r="B63" s="91" t="s">
        <v>145</v>
      </c>
      <c r="C63" s="92" t="s">
        <v>137</v>
      </c>
      <c r="D63" s="25" t="s">
        <v>23</v>
      </c>
      <c r="E63" s="9">
        <v>8.1</v>
      </c>
      <c r="F63" s="9">
        <v>7.4</v>
      </c>
      <c r="G63" s="9">
        <v>7.2</v>
      </c>
      <c r="H63" s="9">
        <v>7.7</v>
      </c>
      <c r="I63" s="10">
        <f>COUNT(E63:H63)</f>
        <v>4</v>
      </c>
      <c r="J63" s="10">
        <f>SUM(E63:H63)-(MAX(E63:H63)+MIN(E63:H63))</f>
        <v>15.099999999999998</v>
      </c>
      <c r="K63" s="10">
        <f t="shared" si="128"/>
        <v>7.5499999999999989</v>
      </c>
      <c r="L63" s="11">
        <f>IF(I63&gt;0,SUM(E63:H63)/I63,0)</f>
        <v>7.6</v>
      </c>
      <c r="M63" s="12">
        <f t="shared" si="129"/>
        <v>7.5499999999999989</v>
      </c>
      <c r="N63" s="13">
        <v>8</v>
      </c>
      <c r="O63" s="13">
        <v>8</v>
      </c>
      <c r="P63" s="13">
        <v>7.8</v>
      </c>
      <c r="Q63" s="13">
        <v>8</v>
      </c>
      <c r="R63" s="14">
        <f t="shared" si="130"/>
        <v>4</v>
      </c>
      <c r="S63" s="14">
        <f t="shared" si="131"/>
        <v>16</v>
      </c>
      <c r="T63" s="14">
        <f t="shared" si="132"/>
        <v>8</v>
      </c>
      <c r="U63" s="14">
        <f t="shared" si="133"/>
        <v>7.95</v>
      </c>
      <c r="V63" s="15">
        <f t="shared" si="134"/>
        <v>8</v>
      </c>
      <c r="W63" s="16">
        <v>9.91</v>
      </c>
      <c r="X63" s="16">
        <v>0.9</v>
      </c>
      <c r="Y63" s="17">
        <f t="shared" si="135"/>
        <v>24.560000000000002</v>
      </c>
      <c r="Z63" s="93">
        <f>Y63+Y64</f>
        <v>50.230000000000004</v>
      </c>
      <c r="AA63" s="89">
        <f>IF(Z63&gt;0,RANK(Z63,$Z$37:$Z$82,0),0)</f>
        <v>14</v>
      </c>
    </row>
    <row r="64" spans="1:27" ht="18.75" customHeight="1" x14ac:dyDescent="0.2">
      <c r="A64" s="90"/>
      <c r="B64" s="92"/>
      <c r="C64" s="92"/>
      <c r="D64" s="25" t="s">
        <v>24</v>
      </c>
      <c r="E64" s="9">
        <v>6.9</v>
      </c>
      <c r="F64" s="9">
        <v>7.8</v>
      </c>
      <c r="G64" s="9">
        <v>7.4</v>
      </c>
      <c r="H64" s="9">
        <v>7.5</v>
      </c>
      <c r="I64" s="10">
        <f t="shared" ref="I64" si="183">COUNT(E64:H64)</f>
        <v>4</v>
      </c>
      <c r="J64" s="10">
        <f t="shared" ref="J64" si="184">SUM(E64:H64)-(MAX(E64:H64)+MIN(E64:H64))</f>
        <v>14.900000000000002</v>
      </c>
      <c r="K64" s="10">
        <f t="shared" si="128"/>
        <v>7.4500000000000011</v>
      </c>
      <c r="L64" s="11">
        <f t="shared" ref="L64" si="185">IF(I64&gt;0,SUM(E64:H64)/I64,0)</f>
        <v>7.4</v>
      </c>
      <c r="M64" s="12">
        <f t="shared" si="129"/>
        <v>7.4500000000000011</v>
      </c>
      <c r="N64" s="13">
        <v>8.1999999999999993</v>
      </c>
      <c r="O64" s="13">
        <v>8</v>
      </c>
      <c r="P64" s="13">
        <v>8.4</v>
      </c>
      <c r="Q64" s="13">
        <v>8.3000000000000007</v>
      </c>
      <c r="R64" s="14">
        <f t="shared" si="130"/>
        <v>4</v>
      </c>
      <c r="S64" s="14">
        <f t="shared" si="131"/>
        <v>16.500000000000007</v>
      </c>
      <c r="T64" s="14">
        <f t="shared" si="132"/>
        <v>8.2500000000000036</v>
      </c>
      <c r="U64" s="14">
        <f t="shared" si="133"/>
        <v>8.2250000000000014</v>
      </c>
      <c r="V64" s="15">
        <f t="shared" si="134"/>
        <v>8.2500000000000036</v>
      </c>
      <c r="W64" s="16">
        <v>9.9700000000000006</v>
      </c>
      <c r="X64" s="16"/>
      <c r="Y64" s="17">
        <f t="shared" si="135"/>
        <v>25.670000000000005</v>
      </c>
      <c r="Z64" s="93"/>
      <c r="AA64" s="89"/>
    </row>
    <row r="65" spans="1:27" ht="18.75" customHeight="1" x14ac:dyDescent="0.2">
      <c r="A65" s="90">
        <v>359</v>
      </c>
      <c r="B65" s="91" t="s">
        <v>112</v>
      </c>
      <c r="C65" s="92" t="s">
        <v>95</v>
      </c>
      <c r="D65" s="25" t="s">
        <v>23</v>
      </c>
      <c r="E65" s="9">
        <v>7.9</v>
      </c>
      <c r="F65" s="9">
        <v>7.7</v>
      </c>
      <c r="G65" s="9">
        <v>7.6</v>
      </c>
      <c r="H65" s="9">
        <v>7.2</v>
      </c>
      <c r="I65" s="10">
        <f>COUNT(E65:H65)</f>
        <v>4</v>
      </c>
      <c r="J65" s="10">
        <f>SUM(E65:H65)-(MAX(E65:H65)+MIN(E65:H65))</f>
        <v>15.3</v>
      </c>
      <c r="K65" s="10">
        <f t="shared" si="128"/>
        <v>7.65</v>
      </c>
      <c r="L65" s="11">
        <f>IF(I65&gt;0,SUM(E65:H65)/I65,0)</f>
        <v>7.6000000000000005</v>
      </c>
      <c r="M65" s="12">
        <f t="shared" si="129"/>
        <v>7.65</v>
      </c>
      <c r="N65" s="13">
        <v>7.9</v>
      </c>
      <c r="O65" s="13">
        <v>7.9</v>
      </c>
      <c r="P65" s="13">
        <v>8</v>
      </c>
      <c r="Q65" s="13">
        <v>8</v>
      </c>
      <c r="R65" s="14">
        <f t="shared" si="130"/>
        <v>4</v>
      </c>
      <c r="S65" s="14">
        <f t="shared" si="131"/>
        <v>15.9</v>
      </c>
      <c r="T65" s="14">
        <f t="shared" si="132"/>
        <v>7.95</v>
      </c>
      <c r="U65" s="14">
        <f t="shared" si="133"/>
        <v>7.95</v>
      </c>
      <c r="V65" s="15">
        <f t="shared" si="134"/>
        <v>7.95</v>
      </c>
      <c r="W65" s="16">
        <v>9.85</v>
      </c>
      <c r="X65" s="16">
        <v>0.9</v>
      </c>
      <c r="Y65" s="17">
        <f t="shared" si="135"/>
        <v>24.550000000000004</v>
      </c>
      <c r="Z65" s="93">
        <f>Y65+Y66</f>
        <v>50.13</v>
      </c>
      <c r="AA65" s="89">
        <f>IF(Z65&gt;0,RANK(Z65,$Z$37:$Z$82,0),0)</f>
        <v>15</v>
      </c>
    </row>
    <row r="66" spans="1:27" ht="18.75" customHeight="1" x14ac:dyDescent="0.2">
      <c r="A66" s="90"/>
      <c r="B66" s="92"/>
      <c r="C66" s="92"/>
      <c r="D66" s="25" t="s">
        <v>24</v>
      </c>
      <c r="E66" s="9">
        <v>7.5</v>
      </c>
      <c r="F66" s="9">
        <v>8.1999999999999993</v>
      </c>
      <c r="G66" s="9">
        <v>7.4</v>
      </c>
      <c r="H66" s="9">
        <v>7</v>
      </c>
      <c r="I66" s="10">
        <f t="shared" ref="I66" si="186">COUNT(E66:H66)</f>
        <v>4</v>
      </c>
      <c r="J66" s="10">
        <f t="shared" ref="J66" si="187">SUM(E66:H66)-(MAX(E66:H66)+MIN(E66:H66))</f>
        <v>14.900000000000002</v>
      </c>
      <c r="K66" s="10">
        <f t="shared" si="128"/>
        <v>7.4500000000000011</v>
      </c>
      <c r="L66" s="11">
        <f t="shared" ref="L66" si="188">IF(I66&gt;0,SUM(E66:H66)/I66,0)</f>
        <v>7.5250000000000004</v>
      </c>
      <c r="M66" s="12">
        <f t="shared" si="129"/>
        <v>7.4500000000000011</v>
      </c>
      <c r="N66" s="13">
        <v>8.1999999999999993</v>
      </c>
      <c r="O66" s="13">
        <v>8.3000000000000007</v>
      </c>
      <c r="P66" s="13">
        <v>8</v>
      </c>
      <c r="Q66" s="13">
        <v>8.3000000000000007</v>
      </c>
      <c r="R66" s="14">
        <f t="shared" si="130"/>
        <v>4</v>
      </c>
      <c r="S66" s="14">
        <f t="shared" si="131"/>
        <v>16.499999999999996</v>
      </c>
      <c r="T66" s="14">
        <f t="shared" si="132"/>
        <v>8.2499999999999982</v>
      </c>
      <c r="U66" s="14">
        <f t="shared" si="133"/>
        <v>8.1999999999999993</v>
      </c>
      <c r="V66" s="15">
        <f t="shared" si="134"/>
        <v>8.2499999999999982</v>
      </c>
      <c r="W66" s="16">
        <v>9.8800000000000008</v>
      </c>
      <c r="X66" s="16"/>
      <c r="Y66" s="17">
        <f t="shared" si="135"/>
        <v>25.58</v>
      </c>
      <c r="Z66" s="93"/>
      <c r="AA66" s="89"/>
    </row>
    <row r="67" spans="1:27" ht="18.75" customHeight="1" x14ac:dyDescent="0.2">
      <c r="A67" s="90">
        <v>348</v>
      </c>
      <c r="B67" s="91" t="s">
        <v>268</v>
      </c>
      <c r="C67" s="92" t="s">
        <v>260</v>
      </c>
      <c r="D67" s="25" t="s">
        <v>23</v>
      </c>
      <c r="E67" s="9">
        <v>7</v>
      </c>
      <c r="F67" s="9">
        <v>6.7</v>
      </c>
      <c r="G67" s="9">
        <v>6.9</v>
      </c>
      <c r="H67" s="9">
        <v>7.4</v>
      </c>
      <c r="I67" s="10">
        <f>COUNT(E67:H67)</f>
        <v>4</v>
      </c>
      <c r="J67" s="10">
        <f>SUM(E67:H67)-(MAX(E67:H67)+MIN(E67:H67))</f>
        <v>13.899999999999999</v>
      </c>
      <c r="K67" s="10">
        <f t="shared" si="128"/>
        <v>6.9499999999999993</v>
      </c>
      <c r="L67" s="11">
        <f>IF(I67&gt;0,SUM(E67:H67)/I67,0)</f>
        <v>7</v>
      </c>
      <c r="M67" s="12">
        <f t="shared" si="129"/>
        <v>6.9499999999999993</v>
      </c>
      <c r="N67" s="13">
        <v>8.5</v>
      </c>
      <c r="O67" s="13">
        <v>8.5</v>
      </c>
      <c r="P67" s="13">
        <v>8.4</v>
      </c>
      <c r="Q67" s="13">
        <v>8.4</v>
      </c>
      <c r="R67" s="14">
        <f t="shared" si="130"/>
        <v>4</v>
      </c>
      <c r="S67" s="14">
        <f t="shared" si="131"/>
        <v>16.899999999999999</v>
      </c>
      <c r="T67" s="14">
        <f t="shared" si="132"/>
        <v>8.4499999999999993</v>
      </c>
      <c r="U67" s="14">
        <f t="shared" si="133"/>
        <v>8.4499999999999993</v>
      </c>
      <c r="V67" s="15">
        <f t="shared" si="134"/>
        <v>8.4499999999999993</v>
      </c>
      <c r="W67" s="16">
        <v>9.7899999999999991</v>
      </c>
      <c r="X67" s="16">
        <v>2.9</v>
      </c>
      <c r="Y67" s="17">
        <f t="shared" si="135"/>
        <v>22.29</v>
      </c>
      <c r="Z67" s="93">
        <f>Y67+Y68</f>
        <v>49.66</v>
      </c>
      <c r="AA67" s="89">
        <f>IF(Z67&gt;0,RANK(Z67,$Z$37:$Z$82,0),0)</f>
        <v>16</v>
      </c>
    </row>
    <row r="68" spans="1:27" ht="18.75" customHeight="1" x14ac:dyDescent="0.2">
      <c r="A68" s="90"/>
      <c r="B68" s="92"/>
      <c r="C68" s="92"/>
      <c r="D68" s="25" t="s">
        <v>24</v>
      </c>
      <c r="E68" s="9">
        <v>8.9</v>
      </c>
      <c r="F68" s="9">
        <v>8.8000000000000007</v>
      </c>
      <c r="G68" s="9">
        <v>8.8000000000000007</v>
      </c>
      <c r="H68" s="9">
        <v>8.6999999999999993</v>
      </c>
      <c r="I68" s="10">
        <f t="shared" ref="I68" si="189">COUNT(E68:H68)</f>
        <v>4</v>
      </c>
      <c r="J68" s="10">
        <f t="shared" ref="J68" si="190">SUM(E68:H68)-(MAX(E68:H68)+MIN(E68:H68))</f>
        <v>17.600000000000001</v>
      </c>
      <c r="K68" s="10">
        <f t="shared" si="128"/>
        <v>8.8000000000000007</v>
      </c>
      <c r="L68" s="11">
        <f t="shared" ref="L68" si="191">IF(I68&gt;0,SUM(E68:H68)/I68,0)</f>
        <v>8.8000000000000007</v>
      </c>
      <c r="M68" s="12">
        <f t="shared" si="129"/>
        <v>8.8000000000000007</v>
      </c>
      <c r="N68" s="13">
        <v>8.6</v>
      </c>
      <c r="O68" s="13">
        <v>8.6</v>
      </c>
      <c r="P68" s="13">
        <v>8.9</v>
      </c>
      <c r="Q68" s="13">
        <v>8.9</v>
      </c>
      <c r="R68" s="14">
        <f t="shared" si="130"/>
        <v>4</v>
      </c>
      <c r="S68" s="14">
        <f t="shared" si="131"/>
        <v>17.5</v>
      </c>
      <c r="T68" s="14">
        <f t="shared" si="132"/>
        <v>8.75</v>
      </c>
      <c r="U68" s="14">
        <f t="shared" si="133"/>
        <v>8.75</v>
      </c>
      <c r="V68" s="15">
        <f t="shared" si="134"/>
        <v>8.75</v>
      </c>
      <c r="W68" s="16">
        <v>9.82</v>
      </c>
      <c r="X68" s="16"/>
      <c r="Y68" s="17">
        <f t="shared" si="135"/>
        <v>27.37</v>
      </c>
      <c r="Z68" s="93"/>
      <c r="AA68" s="89"/>
    </row>
    <row r="69" spans="1:27" ht="18.75" customHeight="1" x14ac:dyDescent="0.2">
      <c r="A69" s="90">
        <v>347</v>
      </c>
      <c r="B69" s="91" t="s">
        <v>143</v>
      </c>
      <c r="C69" s="92" t="s">
        <v>137</v>
      </c>
      <c r="D69" s="25" t="s">
        <v>23</v>
      </c>
      <c r="E69" s="9">
        <v>6.7</v>
      </c>
      <c r="F69" s="9">
        <v>6.5</v>
      </c>
      <c r="G69" s="9">
        <v>6.8</v>
      </c>
      <c r="H69" s="9">
        <v>6.6</v>
      </c>
      <c r="I69" s="10">
        <f>COUNT(E69:H69)</f>
        <v>4</v>
      </c>
      <c r="J69" s="10">
        <f>SUM(E69:H69)-(MAX(E69:H69)+MIN(E69:H69))</f>
        <v>13.3</v>
      </c>
      <c r="K69" s="10">
        <f t="shared" si="128"/>
        <v>6.65</v>
      </c>
      <c r="L69" s="11">
        <f>IF(I69&gt;0,SUM(E69:H69)/I69,0)</f>
        <v>6.65</v>
      </c>
      <c r="M69" s="12">
        <f t="shared" si="129"/>
        <v>6.65</v>
      </c>
      <c r="N69" s="13">
        <v>8.1</v>
      </c>
      <c r="O69" s="13">
        <v>7.8</v>
      </c>
      <c r="P69" s="13">
        <v>7.9</v>
      </c>
      <c r="Q69" s="13">
        <v>7.8</v>
      </c>
      <c r="R69" s="14">
        <f t="shared" si="130"/>
        <v>4</v>
      </c>
      <c r="S69" s="14">
        <f t="shared" si="131"/>
        <v>15.7</v>
      </c>
      <c r="T69" s="14">
        <f t="shared" si="132"/>
        <v>7.85</v>
      </c>
      <c r="U69" s="14">
        <f t="shared" si="133"/>
        <v>7.8999999999999995</v>
      </c>
      <c r="V69" s="15">
        <f t="shared" si="134"/>
        <v>7.85</v>
      </c>
      <c r="W69" s="16">
        <v>9.7899999999999991</v>
      </c>
      <c r="X69" s="16">
        <v>2.9</v>
      </c>
      <c r="Y69" s="17">
        <f t="shared" si="135"/>
        <v>21.39</v>
      </c>
      <c r="Z69" s="93">
        <f>Y69+Y70</f>
        <v>47.190000000000005</v>
      </c>
      <c r="AA69" s="89">
        <f>IF(Z69&gt;0,RANK(Z69,$Z$37:$Z$82,0),0)</f>
        <v>17</v>
      </c>
    </row>
    <row r="70" spans="1:27" ht="18.75" customHeight="1" x14ac:dyDescent="0.2">
      <c r="A70" s="90"/>
      <c r="B70" s="92"/>
      <c r="C70" s="92"/>
      <c r="D70" s="25" t="s">
        <v>24</v>
      </c>
      <c r="E70" s="9">
        <v>7.5</v>
      </c>
      <c r="F70" s="9">
        <v>7.6</v>
      </c>
      <c r="G70" s="9">
        <v>7</v>
      </c>
      <c r="H70" s="9">
        <v>8.5</v>
      </c>
      <c r="I70" s="10">
        <f t="shared" ref="I70" si="192">COUNT(E70:H70)</f>
        <v>4</v>
      </c>
      <c r="J70" s="10">
        <f t="shared" ref="J70" si="193">SUM(E70:H70)-(MAX(E70:H70)+MIN(E70:H70))</f>
        <v>15.100000000000001</v>
      </c>
      <c r="K70" s="10">
        <f t="shared" si="128"/>
        <v>7.5500000000000007</v>
      </c>
      <c r="L70" s="11">
        <f t="shared" ref="L70" si="194">IF(I70&gt;0,SUM(E70:H70)/I70,0)</f>
        <v>7.65</v>
      </c>
      <c r="M70" s="12">
        <f t="shared" si="129"/>
        <v>7.5500000000000007</v>
      </c>
      <c r="N70" s="13">
        <v>8.1999999999999993</v>
      </c>
      <c r="O70" s="13">
        <v>8.4</v>
      </c>
      <c r="P70" s="13">
        <v>8.3000000000000007</v>
      </c>
      <c r="Q70" s="13">
        <v>8</v>
      </c>
      <c r="R70" s="14">
        <f t="shared" si="130"/>
        <v>4</v>
      </c>
      <c r="S70" s="14">
        <f t="shared" si="131"/>
        <v>16.500000000000007</v>
      </c>
      <c r="T70" s="14">
        <f t="shared" si="132"/>
        <v>8.2500000000000036</v>
      </c>
      <c r="U70" s="14">
        <f t="shared" si="133"/>
        <v>8.2250000000000014</v>
      </c>
      <c r="V70" s="15">
        <f t="shared" si="134"/>
        <v>8.2500000000000036</v>
      </c>
      <c r="W70" s="16">
        <v>10</v>
      </c>
      <c r="X70" s="16"/>
      <c r="Y70" s="17">
        <f t="shared" si="135"/>
        <v>25.800000000000004</v>
      </c>
      <c r="Z70" s="93"/>
      <c r="AA70" s="89"/>
    </row>
    <row r="71" spans="1:27" ht="18.75" customHeight="1" x14ac:dyDescent="0.2">
      <c r="A71" s="90">
        <v>344</v>
      </c>
      <c r="B71" s="91" t="s">
        <v>113</v>
      </c>
      <c r="C71" s="92" t="s">
        <v>95</v>
      </c>
      <c r="D71" s="25" t="s">
        <v>23</v>
      </c>
      <c r="E71" s="9">
        <v>6.5</v>
      </c>
      <c r="F71" s="9">
        <v>6.1</v>
      </c>
      <c r="G71" s="9">
        <v>6.9</v>
      </c>
      <c r="H71" s="9">
        <v>6.7</v>
      </c>
      <c r="I71" s="10">
        <f>COUNT(E71:H71)</f>
        <v>4</v>
      </c>
      <c r="J71" s="10">
        <f>SUM(E71:H71)-(MAX(E71:H71)+MIN(E71:H71))</f>
        <v>13.2</v>
      </c>
      <c r="K71" s="10">
        <f t="shared" ref="K71:K74" si="195">(J71/(I71-2))</f>
        <v>6.6</v>
      </c>
      <c r="L71" s="11">
        <f>IF(I71&gt;0,SUM(E71:H71)/I71,0)</f>
        <v>6.55</v>
      </c>
      <c r="M71" s="12">
        <f t="shared" ref="M71:M74" si="196">IF(I71=4,K71,L71)</f>
        <v>6.6</v>
      </c>
      <c r="N71" s="13">
        <v>7.7</v>
      </c>
      <c r="O71" s="13">
        <v>7.6</v>
      </c>
      <c r="P71" s="13">
        <v>7.7</v>
      </c>
      <c r="Q71" s="13">
        <v>7.5</v>
      </c>
      <c r="R71" s="14">
        <f t="shared" ref="R71:R74" si="197">COUNT(N71:Q71)</f>
        <v>4</v>
      </c>
      <c r="S71" s="14">
        <f t="shared" ref="S71:S74" si="198">SUM(N71:Q71)-(MAX(N71:Q71)+MIN(N71:Q71))</f>
        <v>15.3</v>
      </c>
      <c r="T71" s="14">
        <f t="shared" ref="T71:T74" si="199">S71/(R71-2)</f>
        <v>7.65</v>
      </c>
      <c r="U71" s="14">
        <f t="shared" ref="U71:U74" si="200">IF(R71&gt;0,SUM(N71:Q71)/R71,0)</f>
        <v>7.625</v>
      </c>
      <c r="V71" s="15">
        <f t="shared" ref="V71:V74" si="201">IF(R71=4,T71,U71)</f>
        <v>7.65</v>
      </c>
      <c r="W71" s="16">
        <v>9.7899999999999991</v>
      </c>
      <c r="X71" s="16">
        <v>3.5</v>
      </c>
      <c r="Y71" s="17">
        <f t="shared" ref="Y71:Y74" si="202">SUM(M71+V71+W71-X71)</f>
        <v>20.54</v>
      </c>
      <c r="Z71" s="93">
        <f>Y71+Y72</f>
        <v>47.04</v>
      </c>
      <c r="AA71" s="89">
        <f>IF(Z71&gt;0,RANK(Z71,$Z$37:$Z$82,0),0)</f>
        <v>18</v>
      </c>
    </row>
    <row r="72" spans="1:27" ht="18.75" customHeight="1" x14ac:dyDescent="0.2">
      <c r="A72" s="90"/>
      <c r="B72" s="92"/>
      <c r="C72" s="92"/>
      <c r="D72" s="25" t="s">
        <v>24</v>
      </c>
      <c r="E72" s="9">
        <v>8</v>
      </c>
      <c r="F72" s="9">
        <v>7.9</v>
      </c>
      <c r="G72" s="9">
        <v>8.1999999999999993</v>
      </c>
      <c r="H72" s="9">
        <v>7.9</v>
      </c>
      <c r="I72" s="10">
        <f t="shared" ref="I72" si="203">COUNT(E72:H72)</f>
        <v>4</v>
      </c>
      <c r="J72" s="10">
        <f t="shared" ref="J72" si="204">SUM(E72:H72)-(MAX(E72:H72)+MIN(E72:H72))</f>
        <v>15.899999999999999</v>
      </c>
      <c r="K72" s="10">
        <f t="shared" si="195"/>
        <v>7.9499999999999993</v>
      </c>
      <c r="L72" s="11">
        <f t="shared" ref="L72" si="205">IF(I72&gt;0,SUM(E72:H72)/I72,0)</f>
        <v>8</v>
      </c>
      <c r="M72" s="12">
        <f t="shared" si="196"/>
        <v>7.9499999999999993</v>
      </c>
      <c r="N72" s="13">
        <v>8.6</v>
      </c>
      <c r="O72" s="13">
        <v>8.5</v>
      </c>
      <c r="P72" s="13">
        <v>8.8000000000000007</v>
      </c>
      <c r="Q72" s="13">
        <v>8.5</v>
      </c>
      <c r="R72" s="14">
        <f t="shared" si="197"/>
        <v>4</v>
      </c>
      <c r="S72" s="14">
        <f t="shared" si="198"/>
        <v>17.100000000000005</v>
      </c>
      <c r="T72" s="14">
        <f t="shared" si="199"/>
        <v>8.5500000000000025</v>
      </c>
      <c r="U72" s="14">
        <f t="shared" si="200"/>
        <v>8.6000000000000014</v>
      </c>
      <c r="V72" s="15">
        <f t="shared" si="201"/>
        <v>8.5500000000000025</v>
      </c>
      <c r="W72" s="16">
        <v>10</v>
      </c>
      <c r="X72" s="16"/>
      <c r="Y72" s="17">
        <f t="shared" si="202"/>
        <v>26.5</v>
      </c>
      <c r="Z72" s="93"/>
      <c r="AA72" s="89"/>
    </row>
    <row r="73" spans="1:27" ht="18.75" customHeight="1" x14ac:dyDescent="0.2">
      <c r="A73" s="90">
        <v>358</v>
      </c>
      <c r="B73" s="91" t="s">
        <v>133</v>
      </c>
      <c r="C73" s="92" t="s">
        <v>128</v>
      </c>
      <c r="D73" s="25" t="s">
        <v>23</v>
      </c>
      <c r="E73" s="9">
        <v>6.3</v>
      </c>
      <c r="F73" s="9">
        <v>5.9</v>
      </c>
      <c r="G73" s="9">
        <v>6.3</v>
      </c>
      <c r="H73" s="9">
        <v>6.7</v>
      </c>
      <c r="I73" s="10">
        <f>COUNT(E73:H73)</f>
        <v>4</v>
      </c>
      <c r="J73" s="10">
        <f>SUM(E73:H73)-(MAX(E73:H73)+MIN(E73:H73))</f>
        <v>12.599999999999998</v>
      </c>
      <c r="K73" s="10">
        <f t="shared" si="195"/>
        <v>6.2999999999999989</v>
      </c>
      <c r="L73" s="11">
        <f>IF(I73&gt;0,SUM(E73:H73)/I73,0)</f>
        <v>6.3</v>
      </c>
      <c r="M73" s="12">
        <f t="shared" si="196"/>
        <v>6.2999999999999989</v>
      </c>
      <c r="N73" s="13">
        <v>7.9</v>
      </c>
      <c r="O73" s="13">
        <v>7.8</v>
      </c>
      <c r="P73" s="13">
        <v>7.8</v>
      </c>
      <c r="Q73" s="13">
        <v>7.4</v>
      </c>
      <c r="R73" s="14">
        <f t="shared" si="197"/>
        <v>4</v>
      </c>
      <c r="S73" s="14">
        <f t="shared" si="198"/>
        <v>15.599999999999998</v>
      </c>
      <c r="T73" s="14">
        <f t="shared" si="199"/>
        <v>7.7999999999999989</v>
      </c>
      <c r="U73" s="14">
        <f t="shared" si="200"/>
        <v>7.7249999999999996</v>
      </c>
      <c r="V73" s="15">
        <f t="shared" si="201"/>
        <v>7.7999999999999989</v>
      </c>
      <c r="W73" s="16">
        <v>9.76</v>
      </c>
      <c r="X73" s="16">
        <v>3.7</v>
      </c>
      <c r="Y73" s="17">
        <f t="shared" si="202"/>
        <v>20.16</v>
      </c>
      <c r="Z73" s="93">
        <f>Y73+Y74</f>
        <v>46.81</v>
      </c>
      <c r="AA73" s="89">
        <f>IF(Z73&gt;0,RANK(Z73,$Z$37:$Z$82,0),0)</f>
        <v>19</v>
      </c>
    </row>
    <row r="74" spans="1:27" ht="18.75" customHeight="1" x14ac:dyDescent="0.2">
      <c r="A74" s="90"/>
      <c r="B74" s="92"/>
      <c r="C74" s="92"/>
      <c r="D74" s="25" t="s">
        <v>24</v>
      </c>
      <c r="E74" s="9">
        <v>8.3000000000000007</v>
      </c>
      <c r="F74" s="9">
        <v>8.5</v>
      </c>
      <c r="G74" s="9">
        <v>8</v>
      </c>
      <c r="H74" s="9">
        <v>8.1999999999999993</v>
      </c>
      <c r="I74" s="10">
        <f t="shared" ref="I74" si="206">COUNT(E74:H74)</f>
        <v>4</v>
      </c>
      <c r="J74" s="10">
        <f t="shared" ref="J74" si="207">SUM(E74:H74)-(MAX(E74:H74)+MIN(E74:H74))</f>
        <v>16.5</v>
      </c>
      <c r="K74" s="10">
        <f t="shared" si="195"/>
        <v>8.25</v>
      </c>
      <c r="L74" s="11">
        <f t="shared" ref="L74" si="208">IF(I74&gt;0,SUM(E74:H74)/I74,0)</f>
        <v>8.25</v>
      </c>
      <c r="M74" s="12">
        <f t="shared" si="196"/>
        <v>8.25</v>
      </c>
      <c r="N74" s="13">
        <v>8.1999999999999993</v>
      </c>
      <c r="O74" s="13">
        <v>8.6999999999999993</v>
      </c>
      <c r="P74" s="13">
        <v>8.6</v>
      </c>
      <c r="Q74" s="13">
        <v>8.1999999999999993</v>
      </c>
      <c r="R74" s="14">
        <f t="shared" si="197"/>
        <v>4</v>
      </c>
      <c r="S74" s="14">
        <f t="shared" si="198"/>
        <v>16.800000000000004</v>
      </c>
      <c r="T74" s="14">
        <f t="shared" si="199"/>
        <v>8.4000000000000021</v>
      </c>
      <c r="U74" s="14">
        <f t="shared" si="200"/>
        <v>8.4250000000000007</v>
      </c>
      <c r="V74" s="15">
        <f t="shared" si="201"/>
        <v>8.4000000000000021</v>
      </c>
      <c r="W74" s="16">
        <v>10</v>
      </c>
      <c r="X74" s="16"/>
      <c r="Y74" s="17">
        <f t="shared" si="202"/>
        <v>26.650000000000002</v>
      </c>
      <c r="Z74" s="93"/>
      <c r="AA74" s="89"/>
    </row>
    <row r="75" spans="1:27" ht="18.75" customHeight="1" x14ac:dyDescent="0.2">
      <c r="A75" s="99">
        <v>342</v>
      </c>
      <c r="B75" s="100" t="s">
        <v>144</v>
      </c>
      <c r="C75" s="101" t="s">
        <v>137</v>
      </c>
      <c r="D75" s="60" t="s">
        <v>23</v>
      </c>
      <c r="E75" s="45"/>
      <c r="F75" s="45"/>
      <c r="G75" s="45"/>
      <c r="H75" s="45"/>
      <c r="I75" s="46">
        <f>COUNT(E75:H75)</f>
        <v>0</v>
      </c>
      <c r="J75" s="46">
        <f>SUM(E75:H75)-(MAX(E75:H75)+MIN(E75:H75))</f>
        <v>0</v>
      </c>
      <c r="K75" s="46">
        <f t="shared" ref="K75:K76" si="209">(J75/(I75-2))</f>
        <v>0</v>
      </c>
      <c r="L75" s="47">
        <f>IF(I75&gt;0,SUM(E75:H75)/I75,0)</f>
        <v>0</v>
      </c>
      <c r="M75" s="48">
        <f t="shared" ref="M75:M76" si="210">IF(I75=4,K75,L75)</f>
        <v>0</v>
      </c>
      <c r="N75" s="49"/>
      <c r="O75" s="49"/>
      <c r="P75" s="49"/>
      <c r="Q75" s="49"/>
      <c r="R75" s="50">
        <f t="shared" ref="R75:R76" si="211">COUNT(N75:Q75)</f>
        <v>0</v>
      </c>
      <c r="S75" s="50">
        <f t="shared" ref="S75:S76" si="212">SUM(N75:Q75)-(MAX(N75:Q75)+MIN(N75:Q75))</f>
        <v>0</v>
      </c>
      <c r="T75" s="50">
        <f t="shared" ref="T75:T76" si="213">S75/(R75-2)</f>
        <v>0</v>
      </c>
      <c r="U75" s="50">
        <f t="shared" ref="U75:U76" si="214">IF(R75&gt;0,SUM(N75:Q75)/R75,0)</f>
        <v>0</v>
      </c>
      <c r="V75" s="51">
        <f t="shared" ref="V75:V76" si="215">IF(R75=4,T75,U75)</f>
        <v>0</v>
      </c>
      <c r="W75" s="52"/>
      <c r="X75" s="52"/>
      <c r="Y75" s="53">
        <f t="shared" ref="Y75:Y76" si="216">SUM(M75+V75+W75-X75)</f>
        <v>0</v>
      </c>
      <c r="Z75" s="102">
        <f>Y75+Y76</f>
        <v>0</v>
      </c>
      <c r="AA75" s="98">
        <f t="shared" ref="AA75" si="217">IF(Z75&gt;0,RANK(Z75,$Z$37:$Z$82,0),0)</f>
        <v>0</v>
      </c>
    </row>
    <row r="76" spans="1:27" ht="18.75" customHeight="1" x14ac:dyDescent="0.2">
      <c r="A76" s="99"/>
      <c r="B76" s="101"/>
      <c r="C76" s="101"/>
      <c r="D76" s="60" t="s">
        <v>24</v>
      </c>
      <c r="E76" s="45"/>
      <c r="F76" s="45"/>
      <c r="G76" s="45"/>
      <c r="H76" s="45"/>
      <c r="I76" s="46">
        <f t="shared" ref="I76" si="218">COUNT(E76:H76)</f>
        <v>0</v>
      </c>
      <c r="J76" s="46">
        <f t="shared" ref="J76" si="219">SUM(E76:H76)-(MAX(E76:H76)+MIN(E76:H76))</f>
        <v>0</v>
      </c>
      <c r="K76" s="46">
        <f t="shared" si="209"/>
        <v>0</v>
      </c>
      <c r="L76" s="47">
        <f t="shared" ref="L76" si="220">IF(I76&gt;0,SUM(E76:H76)/I76,0)</f>
        <v>0</v>
      </c>
      <c r="M76" s="48">
        <f t="shared" si="210"/>
        <v>0</v>
      </c>
      <c r="N76" s="49"/>
      <c r="O76" s="49"/>
      <c r="P76" s="49"/>
      <c r="Q76" s="49"/>
      <c r="R76" s="50">
        <f t="shared" si="211"/>
        <v>0</v>
      </c>
      <c r="S76" s="50">
        <f t="shared" si="212"/>
        <v>0</v>
      </c>
      <c r="T76" s="50">
        <f t="shared" si="213"/>
        <v>0</v>
      </c>
      <c r="U76" s="50">
        <f t="shared" si="214"/>
        <v>0</v>
      </c>
      <c r="V76" s="51">
        <f t="shared" si="215"/>
        <v>0</v>
      </c>
      <c r="W76" s="52"/>
      <c r="X76" s="52"/>
      <c r="Y76" s="53">
        <f t="shared" si="216"/>
        <v>0</v>
      </c>
      <c r="Z76" s="102"/>
      <c r="AA76" s="98"/>
    </row>
    <row r="77" spans="1:27" ht="18.75" customHeight="1" x14ac:dyDescent="0.2">
      <c r="A77" s="99">
        <v>355</v>
      </c>
      <c r="B77" s="100" t="s">
        <v>332</v>
      </c>
      <c r="C77" s="101" t="s">
        <v>284</v>
      </c>
      <c r="D77" s="62" t="s">
        <v>23</v>
      </c>
      <c r="E77" s="45"/>
      <c r="F77" s="45"/>
      <c r="G77" s="45"/>
      <c r="H77" s="45"/>
      <c r="I77" s="46">
        <f>COUNT(E77:H77)</f>
        <v>0</v>
      </c>
      <c r="J77" s="46">
        <f>SUM(E77:H77)-(MAX(E77:H77)+MIN(E77:H77))</f>
        <v>0</v>
      </c>
      <c r="K77" s="46">
        <f t="shared" ref="K77:K78" si="221">(J77/(I77-2))</f>
        <v>0</v>
      </c>
      <c r="L77" s="47">
        <f>IF(I77&gt;0,SUM(E77:H77)/I77,0)</f>
        <v>0</v>
      </c>
      <c r="M77" s="48">
        <f t="shared" ref="M77:M78" si="222">IF(I77=4,K77,L77)</f>
        <v>0</v>
      </c>
      <c r="N77" s="49"/>
      <c r="O77" s="49"/>
      <c r="P77" s="49"/>
      <c r="Q77" s="49"/>
      <c r="R77" s="50">
        <f t="shared" ref="R77:R78" si="223">COUNT(N77:Q77)</f>
        <v>0</v>
      </c>
      <c r="S77" s="50">
        <f t="shared" ref="S77:S78" si="224">SUM(N77:Q77)-(MAX(N77:Q77)+MIN(N77:Q77))</f>
        <v>0</v>
      </c>
      <c r="T77" s="50">
        <f t="shared" ref="T77:T78" si="225">S77/(R77-2)</f>
        <v>0</v>
      </c>
      <c r="U77" s="50">
        <f t="shared" ref="U77:U78" si="226">IF(R77&gt;0,SUM(N77:Q77)/R77,0)</f>
        <v>0</v>
      </c>
      <c r="V77" s="51">
        <f t="shared" ref="V77:V78" si="227">IF(R77=4,T77,U77)</f>
        <v>0</v>
      </c>
      <c r="W77" s="52"/>
      <c r="X77" s="52"/>
      <c r="Y77" s="53">
        <f t="shared" ref="Y77:Y78" si="228">SUM(M77+V77+W77-X77)</f>
        <v>0</v>
      </c>
      <c r="Z77" s="102">
        <f>Y77+Y78</f>
        <v>0</v>
      </c>
      <c r="AA77" s="98">
        <f t="shared" ref="AA77" si="229">IF(Z77&gt;0,RANK(Z77,$Z$37:$Z$82,0),0)</f>
        <v>0</v>
      </c>
    </row>
    <row r="78" spans="1:27" ht="18.75" customHeight="1" x14ac:dyDescent="0.2">
      <c r="A78" s="99"/>
      <c r="B78" s="101"/>
      <c r="C78" s="101"/>
      <c r="D78" s="62" t="s">
        <v>23</v>
      </c>
      <c r="E78" s="45"/>
      <c r="F78" s="45"/>
      <c r="G78" s="45"/>
      <c r="H78" s="45"/>
      <c r="I78" s="46">
        <f t="shared" ref="I78" si="230">COUNT(E78:H78)</f>
        <v>0</v>
      </c>
      <c r="J78" s="46">
        <f t="shared" ref="J78" si="231">SUM(E78:H78)-(MAX(E78:H78)+MIN(E78:H78))</f>
        <v>0</v>
      </c>
      <c r="K78" s="46">
        <f t="shared" si="221"/>
        <v>0</v>
      </c>
      <c r="L78" s="47">
        <f t="shared" ref="L78" si="232">IF(I78&gt;0,SUM(E78:H78)/I78,0)</f>
        <v>0</v>
      </c>
      <c r="M78" s="48">
        <f t="shared" si="222"/>
        <v>0</v>
      </c>
      <c r="N78" s="49"/>
      <c r="O78" s="49"/>
      <c r="P78" s="49"/>
      <c r="Q78" s="49"/>
      <c r="R78" s="50">
        <f t="shared" si="223"/>
        <v>0</v>
      </c>
      <c r="S78" s="50">
        <f t="shared" si="224"/>
        <v>0</v>
      </c>
      <c r="T78" s="50">
        <f t="shared" si="225"/>
        <v>0</v>
      </c>
      <c r="U78" s="50">
        <f t="shared" si="226"/>
        <v>0</v>
      </c>
      <c r="V78" s="51">
        <f t="shared" si="227"/>
        <v>0</v>
      </c>
      <c r="W78" s="52"/>
      <c r="X78" s="52"/>
      <c r="Y78" s="53">
        <f t="shared" si="228"/>
        <v>0</v>
      </c>
      <c r="Z78" s="102"/>
      <c r="AA78" s="98"/>
    </row>
    <row r="79" spans="1:27" ht="18.75" customHeight="1" x14ac:dyDescent="0.2">
      <c r="A79" s="99">
        <v>356</v>
      </c>
      <c r="B79" s="100" t="s">
        <v>269</v>
      </c>
      <c r="C79" s="101" t="s">
        <v>135</v>
      </c>
      <c r="D79" s="61" t="s">
        <v>23</v>
      </c>
      <c r="E79" s="45"/>
      <c r="F79" s="45"/>
      <c r="G79" s="45"/>
      <c r="H79" s="45"/>
      <c r="I79" s="46">
        <f>COUNT(E79:H79)</f>
        <v>0</v>
      </c>
      <c r="J79" s="46">
        <f>SUM(E79:H79)-(MAX(E79:H79)+MIN(E79:H79))</f>
        <v>0</v>
      </c>
      <c r="K79" s="46">
        <f t="shared" ref="K79:K80" si="233">(J79/(I79-2))</f>
        <v>0</v>
      </c>
      <c r="L79" s="47">
        <f>IF(I79&gt;0,SUM(E79:H79)/I79,0)</f>
        <v>0</v>
      </c>
      <c r="M79" s="48">
        <f t="shared" ref="M79:M80" si="234">IF(I79=4,K79,L79)</f>
        <v>0</v>
      </c>
      <c r="N79" s="49"/>
      <c r="O79" s="49"/>
      <c r="P79" s="49"/>
      <c r="Q79" s="49"/>
      <c r="R79" s="50">
        <f t="shared" ref="R79:R80" si="235">COUNT(N79:Q79)</f>
        <v>0</v>
      </c>
      <c r="S79" s="50">
        <f t="shared" ref="S79:S80" si="236">SUM(N79:Q79)-(MAX(N79:Q79)+MIN(N79:Q79))</f>
        <v>0</v>
      </c>
      <c r="T79" s="50">
        <f t="shared" ref="T79:T80" si="237">S79/(R79-2)</f>
        <v>0</v>
      </c>
      <c r="U79" s="50">
        <f t="shared" ref="U79:U80" si="238">IF(R79&gt;0,SUM(N79:Q79)/R79,0)</f>
        <v>0</v>
      </c>
      <c r="V79" s="51">
        <f t="shared" ref="V79:V80" si="239">IF(R79=4,T79,U79)</f>
        <v>0</v>
      </c>
      <c r="W79" s="52"/>
      <c r="X79" s="52"/>
      <c r="Y79" s="53">
        <f t="shared" ref="Y79:Y80" si="240">SUM(M79+V79+W79-X79)</f>
        <v>0</v>
      </c>
      <c r="Z79" s="102">
        <f>Y79+Y80</f>
        <v>0</v>
      </c>
      <c r="AA79" s="98">
        <f t="shared" ref="AA79" si="241">IF(Z79&gt;0,RANK(Z79,$Z$37:$Z$82,0),0)</f>
        <v>0</v>
      </c>
    </row>
    <row r="80" spans="1:27" ht="18.75" customHeight="1" x14ac:dyDescent="0.2">
      <c r="A80" s="99"/>
      <c r="B80" s="101"/>
      <c r="C80" s="101"/>
      <c r="D80" s="61" t="s">
        <v>24</v>
      </c>
      <c r="E80" s="45"/>
      <c r="F80" s="45"/>
      <c r="G80" s="45"/>
      <c r="H80" s="45"/>
      <c r="I80" s="46">
        <f t="shared" ref="I80" si="242">COUNT(E80:H80)</f>
        <v>0</v>
      </c>
      <c r="J80" s="46">
        <f t="shared" ref="J80" si="243">SUM(E80:H80)-(MAX(E80:H80)+MIN(E80:H80))</f>
        <v>0</v>
      </c>
      <c r="K80" s="46">
        <f t="shared" si="233"/>
        <v>0</v>
      </c>
      <c r="L80" s="47">
        <f t="shared" ref="L80" si="244">IF(I80&gt;0,SUM(E80:H80)/I80,0)</f>
        <v>0</v>
      </c>
      <c r="M80" s="48">
        <f t="shared" si="234"/>
        <v>0</v>
      </c>
      <c r="N80" s="49"/>
      <c r="O80" s="49"/>
      <c r="P80" s="49"/>
      <c r="Q80" s="49"/>
      <c r="R80" s="50">
        <f t="shared" si="235"/>
        <v>0</v>
      </c>
      <c r="S80" s="50">
        <f t="shared" si="236"/>
        <v>0</v>
      </c>
      <c r="T80" s="50">
        <f t="shared" si="237"/>
        <v>0</v>
      </c>
      <c r="U80" s="50">
        <f t="shared" si="238"/>
        <v>0</v>
      </c>
      <c r="V80" s="51">
        <f t="shared" si="239"/>
        <v>0</v>
      </c>
      <c r="W80" s="52"/>
      <c r="X80" s="52"/>
      <c r="Y80" s="53">
        <f t="shared" si="240"/>
        <v>0</v>
      </c>
      <c r="Z80" s="102"/>
      <c r="AA80" s="98"/>
    </row>
    <row r="81" spans="1:27" ht="18.75" customHeight="1" x14ac:dyDescent="0.2">
      <c r="A81" s="99">
        <v>362</v>
      </c>
      <c r="B81" s="100" t="s">
        <v>292</v>
      </c>
      <c r="C81" s="101" t="s">
        <v>284</v>
      </c>
      <c r="D81" s="43" t="s">
        <v>23</v>
      </c>
      <c r="E81" s="45"/>
      <c r="F81" s="45"/>
      <c r="G81" s="45"/>
      <c r="H81" s="45"/>
      <c r="I81" s="46">
        <f>COUNT(E81:H81)</f>
        <v>0</v>
      </c>
      <c r="J81" s="46">
        <f>SUM(E81:H81)-(MAX(E81:H81)+MIN(E81:H81))</f>
        <v>0</v>
      </c>
      <c r="K81" s="46">
        <f t="shared" si="128"/>
        <v>0</v>
      </c>
      <c r="L81" s="47">
        <f>IF(I81&gt;0,SUM(E81:H81)/I81,0)</f>
        <v>0</v>
      </c>
      <c r="M81" s="48">
        <f t="shared" si="129"/>
        <v>0</v>
      </c>
      <c r="N81" s="49"/>
      <c r="O81" s="49"/>
      <c r="P81" s="49"/>
      <c r="Q81" s="49"/>
      <c r="R81" s="50">
        <f t="shared" si="130"/>
        <v>0</v>
      </c>
      <c r="S81" s="50">
        <f t="shared" si="131"/>
        <v>0</v>
      </c>
      <c r="T81" s="50">
        <f t="shared" si="132"/>
        <v>0</v>
      </c>
      <c r="U81" s="50">
        <f t="shared" si="133"/>
        <v>0</v>
      </c>
      <c r="V81" s="51">
        <f t="shared" si="134"/>
        <v>0</v>
      </c>
      <c r="W81" s="52"/>
      <c r="X81" s="52"/>
      <c r="Y81" s="53">
        <f t="shared" si="135"/>
        <v>0</v>
      </c>
      <c r="Z81" s="102">
        <f>Y81+Y82</f>
        <v>0</v>
      </c>
      <c r="AA81" s="98">
        <f t="shared" ref="AA81" si="245">IF(Z81&gt;0,RANK(Z81,$Z$37:$Z$82,0),0)</f>
        <v>0</v>
      </c>
    </row>
    <row r="82" spans="1:27" ht="18.75" customHeight="1" x14ac:dyDescent="0.2">
      <c r="A82" s="99"/>
      <c r="B82" s="101"/>
      <c r="C82" s="101"/>
      <c r="D82" s="43" t="s">
        <v>24</v>
      </c>
      <c r="E82" s="45"/>
      <c r="F82" s="45"/>
      <c r="G82" s="45"/>
      <c r="H82" s="45"/>
      <c r="I82" s="46">
        <f t="shared" ref="I82" si="246">COUNT(E82:H82)</f>
        <v>0</v>
      </c>
      <c r="J82" s="46">
        <f t="shared" ref="J82" si="247">SUM(E82:H82)-(MAX(E82:H82)+MIN(E82:H82))</f>
        <v>0</v>
      </c>
      <c r="K82" s="46">
        <f t="shared" si="128"/>
        <v>0</v>
      </c>
      <c r="L82" s="47">
        <f t="shared" ref="L82" si="248">IF(I82&gt;0,SUM(E82:H82)/I82,0)</f>
        <v>0</v>
      </c>
      <c r="M82" s="48">
        <f t="shared" si="129"/>
        <v>0</v>
      </c>
      <c r="N82" s="49"/>
      <c r="O82" s="49"/>
      <c r="P82" s="49"/>
      <c r="Q82" s="49"/>
      <c r="R82" s="50">
        <f t="shared" si="130"/>
        <v>0</v>
      </c>
      <c r="S82" s="50">
        <f t="shared" si="131"/>
        <v>0</v>
      </c>
      <c r="T82" s="50">
        <f t="shared" si="132"/>
        <v>0</v>
      </c>
      <c r="U82" s="50">
        <f t="shared" si="133"/>
        <v>0</v>
      </c>
      <c r="V82" s="51">
        <f t="shared" si="134"/>
        <v>0</v>
      </c>
      <c r="W82" s="52"/>
      <c r="X82" s="52"/>
      <c r="Y82" s="53">
        <f t="shared" si="135"/>
        <v>0</v>
      </c>
      <c r="Z82" s="102"/>
      <c r="AA82" s="98"/>
    </row>
    <row r="83" spans="1:27" ht="18.75" customHeight="1" x14ac:dyDescent="0.2">
      <c r="A83" s="3"/>
      <c r="B83" s="34" t="s">
        <v>48</v>
      </c>
      <c r="C83" s="35"/>
      <c r="D83" s="19" t="s">
        <v>19</v>
      </c>
      <c r="E83" s="20" t="s">
        <v>12</v>
      </c>
      <c r="F83" s="20" t="s">
        <v>13</v>
      </c>
      <c r="G83" s="20" t="s">
        <v>14</v>
      </c>
      <c r="H83" s="20" t="s">
        <v>15</v>
      </c>
      <c r="I83" s="20" t="s">
        <v>6</v>
      </c>
      <c r="J83" s="20" t="s">
        <v>7</v>
      </c>
      <c r="K83" s="21" t="s">
        <v>0</v>
      </c>
      <c r="L83" s="20" t="s">
        <v>1</v>
      </c>
      <c r="M83" s="22" t="s">
        <v>16</v>
      </c>
      <c r="N83" s="23" t="s">
        <v>2</v>
      </c>
      <c r="O83" s="23" t="s">
        <v>3</v>
      </c>
      <c r="P83" s="23" t="s">
        <v>4</v>
      </c>
      <c r="Q83" s="23" t="s">
        <v>5</v>
      </c>
      <c r="R83" s="23" t="s">
        <v>6</v>
      </c>
      <c r="S83" s="23" t="s">
        <v>8</v>
      </c>
      <c r="T83" s="23" t="s">
        <v>0</v>
      </c>
      <c r="U83" s="23" t="s">
        <v>9</v>
      </c>
      <c r="V83" s="22" t="s">
        <v>17</v>
      </c>
      <c r="W83" s="23" t="s">
        <v>20</v>
      </c>
      <c r="X83" s="23" t="s">
        <v>21</v>
      </c>
      <c r="Y83" s="22" t="s">
        <v>11</v>
      </c>
      <c r="Z83" s="22" t="s">
        <v>22</v>
      </c>
      <c r="AA83" s="24" t="s">
        <v>10</v>
      </c>
    </row>
    <row r="84" spans="1:27" ht="18.75" customHeight="1" x14ac:dyDescent="0.2">
      <c r="A84" s="90">
        <v>371</v>
      </c>
      <c r="B84" s="91" t="s">
        <v>305</v>
      </c>
      <c r="C84" s="92" t="s">
        <v>301</v>
      </c>
      <c r="D84" s="25" t="s">
        <v>23</v>
      </c>
      <c r="E84" s="9">
        <v>8.4</v>
      </c>
      <c r="F84" s="9">
        <v>8.1</v>
      </c>
      <c r="G84" s="9">
        <v>8.6</v>
      </c>
      <c r="H84" s="9">
        <v>8</v>
      </c>
      <c r="I84" s="10">
        <f>COUNT(E84:H84)</f>
        <v>4</v>
      </c>
      <c r="J84" s="10">
        <f>SUM(E84:H84)-(MAX(E84:H84)+MIN(E84:H84))</f>
        <v>16.5</v>
      </c>
      <c r="K84" s="10">
        <f t="shared" ref="K84:K87" si="249">(J84/(I84-2))</f>
        <v>8.25</v>
      </c>
      <c r="L84" s="11">
        <f>IF(I84&gt;0,SUM(E84:H84)/I84,0)</f>
        <v>8.2750000000000004</v>
      </c>
      <c r="M84" s="12">
        <f t="shared" ref="M84:M87" si="250">IF(I84=4,K84,L84)</f>
        <v>8.25</v>
      </c>
      <c r="N84" s="13">
        <v>8.6</v>
      </c>
      <c r="O84" s="13">
        <v>8.6</v>
      </c>
      <c r="P84" s="13">
        <v>8.6999999999999993</v>
      </c>
      <c r="Q84" s="13">
        <v>8.3000000000000007</v>
      </c>
      <c r="R84" s="14">
        <f t="shared" ref="R84:R87" si="251">COUNT(N84:Q84)</f>
        <v>4</v>
      </c>
      <c r="S84" s="14">
        <f t="shared" ref="S84:S87" si="252">SUM(N84:Q84)-(MAX(N84:Q84)+MIN(N84:Q84))</f>
        <v>17.200000000000003</v>
      </c>
      <c r="T84" s="14">
        <f t="shared" ref="T84:T87" si="253">S84/(R84-2)</f>
        <v>8.6000000000000014</v>
      </c>
      <c r="U84" s="14">
        <f t="shared" ref="U84:U87" si="254">IF(R84&gt;0,SUM(N84:Q84)/R84,0)</f>
        <v>8.5500000000000007</v>
      </c>
      <c r="V84" s="15">
        <f t="shared" ref="V84:V87" si="255">IF(R84=4,T84,U84)</f>
        <v>8.6000000000000014</v>
      </c>
      <c r="W84" s="16">
        <v>9.7899999999999991</v>
      </c>
      <c r="X84" s="16"/>
      <c r="Y84" s="17">
        <f t="shared" ref="Y84:Y87" si="256">SUM(M84+V84+W84-X84)</f>
        <v>26.64</v>
      </c>
      <c r="Z84" s="93">
        <f>Y84+Y85</f>
        <v>53.580000000000005</v>
      </c>
      <c r="AA84" s="89">
        <f>IF(Z84&gt;0,RANK(Z84,$Z$84:$Z$97,0),0)</f>
        <v>1</v>
      </c>
    </row>
    <row r="85" spans="1:27" ht="18.75" customHeight="1" x14ac:dyDescent="0.2">
      <c r="A85" s="90"/>
      <c r="B85" s="92"/>
      <c r="C85" s="92"/>
      <c r="D85" s="25" t="s">
        <v>24</v>
      </c>
      <c r="E85" s="9">
        <v>7.9</v>
      </c>
      <c r="F85" s="9">
        <v>8.4</v>
      </c>
      <c r="G85" s="9">
        <v>8.4</v>
      </c>
      <c r="H85" s="9">
        <v>8.5</v>
      </c>
      <c r="I85" s="10">
        <f t="shared" ref="I85" si="257">COUNT(E85:H85)</f>
        <v>4</v>
      </c>
      <c r="J85" s="10">
        <f t="shared" ref="J85" si="258">SUM(E85:H85)-(MAX(E85:H85)+MIN(E85:H85))</f>
        <v>16.800000000000004</v>
      </c>
      <c r="K85" s="10">
        <f t="shared" si="249"/>
        <v>8.4000000000000021</v>
      </c>
      <c r="L85" s="11">
        <f t="shared" ref="L85" si="259">IF(I85&gt;0,SUM(E85:H85)/I85,0)</f>
        <v>8.3000000000000007</v>
      </c>
      <c r="M85" s="12">
        <f t="shared" si="250"/>
        <v>8.4000000000000021</v>
      </c>
      <c r="N85" s="13">
        <v>8.4</v>
      </c>
      <c r="O85" s="13">
        <v>9</v>
      </c>
      <c r="P85" s="13">
        <v>8.6</v>
      </c>
      <c r="Q85" s="13">
        <v>8.6</v>
      </c>
      <c r="R85" s="14">
        <f t="shared" si="251"/>
        <v>4</v>
      </c>
      <c r="S85" s="14">
        <f t="shared" si="252"/>
        <v>17.200000000000003</v>
      </c>
      <c r="T85" s="14">
        <f t="shared" si="253"/>
        <v>8.6000000000000014</v>
      </c>
      <c r="U85" s="14">
        <f t="shared" si="254"/>
        <v>8.65</v>
      </c>
      <c r="V85" s="15">
        <f t="shared" si="255"/>
        <v>8.6000000000000014</v>
      </c>
      <c r="W85" s="16">
        <v>9.94</v>
      </c>
      <c r="X85" s="16"/>
      <c r="Y85" s="17">
        <f t="shared" si="256"/>
        <v>26.940000000000005</v>
      </c>
      <c r="Z85" s="93"/>
      <c r="AA85" s="89"/>
    </row>
    <row r="86" spans="1:27" ht="18.75" customHeight="1" x14ac:dyDescent="0.2">
      <c r="A86" s="90">
        <v>375</v>
      </c>
      <c r="B86" s="91" t="s">
        <v>53</v>
      </c>
      <c r="C86" s="91" t="s">
        <v>50</v>
      </c>
      <c r="D86" s="25" t="s">
        <v>23</v>
      </c>
      <c r="E86" s="9">
        <v>7.6</v>
      </c>
      <c r="F86" s="9">
        <v>7.5</v>
      </c>
      <c r="G86" s="9">
        <v>7.1</v>
      </c>
      <c r="H86" s="9">
        <v>7.3</v>
      </c>
      <c r="I86" s="10">
        <f>COUNT(E86:H86)</f>
        <v>4</v>
      </c>
      <c r="J86" s="10">
        <f>SUM(E86:H86)-(MAX(E86:H86)+MIN(E86:H86))</f>
        <v>14.8</v>
      </c>
      <c r="K86" s="10">
        <f t="shared" si="249"/>
        <v>7.4</v>
      </c>
      <c r="L86" s="11">
        <f>IF(I86&gt;0,SUM(E86:H86)/I86,0)</f>
        <v>7.375</v>
      </c>
      <c r="M86" s="12">
        <f t="shared" si="250"/>
        <v>7.4</v>
      </c>
      <c r="N86" s="13">
        <v>8.1999999999999993</v>
      </c>
      <c r="O86" s="13">
        <v>8.5</v>
      </c>
      <c r="P86" s="13">
        <v>8.3000000000000007</v>
      </c>
      <c r="Q86" s="13">
        <v>8.3000000000000007</v>
      </c>
      <c r="R86" s="14">
        <f t="shared" si="251"/>
        <v>4</v>
      </c>
      <c r="S86" s="14">
        <f t="shared" si="252"/>
        <v>16.599999999999998</v>
      </c>
      <c r="T86" s="14">
        <f t="shared" si="253"/>
        <v>8.2999999999999989</v>
      </c>
      <c r="U86" s="14">
        <f t="shared" si="254"/>
        <v>8.3249999999999993</v>
      </c>
      <c r="V86" s="15">
        <f t="shared" si="255"/>
        <v>8.2999999999999989</v>
      </c>
      <c r="W86" s="16">
        <v>9.76</v>
      </c>
      <c r="X86" s="16">
        <v>0.3</v>
      </c>
      <c r="Y86" s="17">
        <f t="shared" si="256"/>
        <v>25.16</v>
      </c>
      <c r="Z86" s="93">
        <f>Y86+Y87</f>
        <v>52.19</v>
      </c>
      <c r="AA86" s="89">
        <f>IF(Z86&gt;0,RANK(Z86,$Z$84:$Z$97,0),0)</f>
        <v>2</v>
      </c>
    </row>
    <row r="87" spans="1:27" ht="18.75" customHeight="1" x14ac:dyDescent="0.2">
      <c r="A87" s="90"/>
      <c r="B87" s="92"/>
      <c r="C87" s="92"/>
      <c r="D87" s="25" t="s">
        <v>24</v>
      </c>
      <c r="E87" s="9">
        <v>8.5</v>
      </c>
      <c r="F87" s="9">
        <v>8.6</v>
      </c>
      <c r="G87" s="9">
        <v>8.5</v>
      </c>
      <c r="H87" s="9">
        <v>8.1999999999999993</v>
      </c>
      <c r="I87" s="10">
        <f t="shared" ref="I87" si="260">COUNT(E87:H87)</f>
        <v>4</v>
      </c>
      <c r="J87" s="10">
        <f t="shared" ref="J87" si="261">SUM(E87:H87)-(MAX(E87:H87)+MIN(E87:H87))</f>
        <v>17</v>
      </c>
      <c r="K87" s="10">
        <f t="shared" si="249"/>
        <v>8.5</v>
      </c>
      <c r="L87" s="11">
        <f t="shared" ref="L87" si="262">IF(I87&gt;0,SUM(E87:H87)/I87,0)</f>
        <v>8.4499999999999993</v>
      </c>
      <c r="M87" s="12">
        <f t="shared" si="250"/>
        <v>8.5</v>
      </c>
      <c r="N87" s="13">
        <v>8.5</v>
      </c>
      <c r="O87" s="13">
        <v>8.5</v>
      </c>
      <c r="P87" s="13">
        <v>8.9</v>
      </c>
      <c r="Q87" s="13">
        <v>8.8000000000000007</v>
      </c>
      <c r="R87" s="14">
        <f t="shared" si="251"/>
        <v>4</v>
      </c>
      <c r="S87" s="14">
        <f t="shared" si="252"/>
        <v>17.300000000000004</v>
      </c>
      <c r="T87" s="14">
        <f t="shared" si="253"/>
        <v>8.6500000000000021</v>
      </c>
      <c r="U87" s="14">
        <f t="shared" si="254"/>
        <v>8.6750000000000007</v>
      </c>
      <c r="V87" s="15">
        <f t="shared" si="255"/>
        <v>8.6500000000000021</v>
      </c>
      <c r="W87" s="16">
        <v>9.8800000000000008</v>
      </c>
      <c r="X87" s="16"/>
      <c r="Y87" s="17">
        <f t="shared" si="256"/>
        <v>27.03</v>
      </c>
      <c r="Z87" s="93"/>
      <c r="AA87" s="89"/>
    </row>
    <row r="88" spans="1:27" ht="18.75" customHeight="1" x14ac:dyDescent="0.2">
      <c r="A88" s="90">
        <v>372</v>
      </c>
      <c r="B88" s="91" t="s">
        <v>108</v>
      </c>
      <c r="C88" s="91" t="s">
        <v>95</v>
      </c>
      <c r="D88" s="25" t="s">
        <v>23</v>
      </c>
      <c r="E88" s="9">
        <v>7.8</v>
      </c>
      <c r="F88" s="9">
        <v>7.9</v>
      </c>
      <c r="G88" s="9">
        <v>7.5</v>
      </c>
      <c r="H88" s="9">
        <v>8.1999999999999993</v>
      </c>
      <c r="I88" s="10">
        <f>COUNT(E88:H88)</f>
        <v>4</v>
      </c>
      <c r="J88" s="10">
        <f>SUM(E88:H88)-(MAX(E88:H88)+MIN(E88:H88))</f>
        <v>15.7</v>
      </c>
      <c r="K88" s="10">
        <f t="shared" ref="K88:K93" si="263">(J88/(I88-2))</f>
        <v>7.85</v>
      </c>
      <c r="L88" s="11">
        <f>IF(I88&gt;0,SUM(E88:H88)/I88,0)</f>
        <v>7.85</v>
      </c>
      <c r="M88" s="12">
        <f t="shared" ref="M88:M93" si="264">IF(I88=4,K88,L88)</f>
        <v>7.85</v>
      </c>
      <c r="N88" s="13">
        <v>8.5</v>
      </c>
      <c r="O88" s="13">
        <v>8.1999999999999993</v>
      </c>
      <c r="P88" s="13">
        <v>8.5</v>
      </c>
      <c r="Q88" s="13">
        <v>8.1999999999999993</v>
      </c>
      <c r="R88" s="14">
        <f t="shared" ref="R88:R93" si="265">COUNT(N88:Q88)</f>
        <v>4</v>
      </c>
      <c r="S88" s="14">
        <f t="shared" ref="S88:S93" si="266">SUM(N88:Q88)-(MAX(N88:Q88)+MIN(N88:Q88))</f>
        <v>16.7</v>
      </c>
      <c r="T88" s="14">
        <f t="shared" ref="T88:T93" si="267">S88/(R88-2)</f>
        <v>8.35</v>
      </c>
      <c r="U88" s="14">
        <f t="shared" ref="U88:U93" si="268">IF(R88&gt;0,SUM(N88:Q88)/R88,0)</f>
        <v>8.35</v>
      </c>
      <c r="V88" s="15">
        <f t="shared" ref="V88:V93" si="269">IF(R88=4,T88,U88)</f>
        <v>8.35</v>
      </c>
      <c r="W88" s="16">
        <v>9.7899999999999991</v>
      </c>
      <c r="X88" s="16">
        <v>0.6</v>
      </c>
      <c r="Y88" s="17">
        <f t="shared" ref="Y88:Y93" si="270">SUM(M88+V88+W88-X88)</f>
        <v>25.389999999999997</v>
      </c>
      <c r="Z88" s="93">
        <f>Y88+Y89</f>
        <v>51.72999999999999</v>
      </c>
      <c r="AA88" s="89">
        <f>IF(Z88&gt;0,RANK(Z88,$Z$84:$Z$97,0),0)</f>
        <v>3</v>
      </c>
    </row>
    <row r="89" spans="1:27" ht="18.75" customHeight="1" x14ac:dyDescent="0.2">
      <c r="A89" s="90"/>
      <c r="B89" s="92"/>
      <c r="C89" s="92"/>
      <c r="D89" s="25" t="s">
        <v>24</v>
      </c>
      <c r="E89" s="9">
        <v>8.1</v>
      </c>
      <c r="F89" s="9">
        <v>8.1999999999999993</v>
      </c>
      <c r="G89" s="9">
        <v>8.4</v>
      </c>
      <c r="H89" s="9">
        <v>8.3000000000000007</v>
      </c>
      <c r="I89" s="10">
        <f t="shared" ref="I89" si="271">COUNT(E89:H89)</f>
        <v>4</v>
      </c>
      <c r="J89" s="10">
        <f t="shared" ref="J89" si="272">SUM(E89:H89)-(MAX(E89:H89)+MIN(E89:H89))</f>
        <v>16.5</v>
      </c>
      <c r="K89" s="10">
        <f t="shared" si="263"/>
        <v>8.25</v>
      </c>
      <c r="L89" s="11">
        <f t="shared" ref="L89" si="273">IF(I89&gt;0,SUM(E89:H89)/I89,0)</f>
        <v>8.25</v>
      </c>
      <c r="M89" s="12">
        <f t="shared" si="264"/>
        <v>8.25</v>
      </c>
      <c r="N89" s="13">
        <v>8</v>
      </c>
      <c r="O89" s="13">
        <v>8.1999999999999993</v>
      </c>
      <c r="P89" s="13">
        <v>8.4</v>
      </c>
      <c r="Q89" s="13">
        <v>8.6999999999999993</v>
      </c>
      <c r="R89" s="14">
        <f t="shared" si="265"/>
        <v>4</v>
      </c>
      <c r="S89" s="14">
        <f t="shared" si="266"/>
        <v>16.599999999999998</v>
      </c>
      <c r="T89" s="14">
        <f t="shared" si="267"/>
        <v>8.2999999999999989</v>
      </c>
      <c r="U89" s="14">
        <f t="shared" si="268"/>
        <v>8.3249999999999993</v>
      </c>
      <c r="V89" s="15">
        <f t="shared" si="269"/>
        <v>8.2999999999999989</v>
      </c>
      <c r="W89" s="16">
        <v>9.7899999999999991</v>
      </c>
      <c r="X89" s="16"/>
      <c r="Y89" s="17">
        <f t="shared" si="270"/>
        <v>26.339999999999996</v>
      </c>
      <c r="Z89" s="93"/>
      <c r="AA89" s="89"/>
    </row>
    <row r="90" spans="1:27" ht="18.75" customHeight="1" x14ac:dyDescent="0.2">
      <c r="A90" s="90">
        <v>373</v>
      </c>
      <c r="B90" s="91" t="s">
        <v>54</v>
      </c>
      <c r="C90" s="91" t="s">
        <v>50</v>
      </c>
      <c r="D90" s="25" t="s">
        <v>23</v>
      </c>
      <c r="E90" s="9">
        <v>6.9</v>
      </c>
      <c r="F90" s="9">
        <v>7.3</v>
      </c>
      <c r="G90" s="9">
        <v>6.3</v>
      </c>
      <c r="H90" s="9">
        <v>7.4</v>
      </c>
      <c r="I90" s="10">
        <f>COUNT(E90:H90)</f>
        <v>4</v>
      </c>
      <c r="J90" s="10">
        <f>SUM(E90:H90)-(MAX(E90:H90)+MIN(E90:H90))</f>
        <v>14.2</v>
      </c>
      <c r="K90" s="10">
        <f t="shared" si="263"/>
        <v>7.1</v>
      </c>
      <c r="L90" s="11">
        <f>IF(I90&gt;0,SUM(E90:H90)/I90,0)</f>
        <v>6.9749999999999996</v>
      </c>
      <c r="M90" s="12">
        <f t="shared" si="264"/>
        <v>7.1</v>
      </c>
      <c r="N90" s="13">
        <v>8</v>
      </c>
      <c r="O90" s="13">
        <v>8</v>
      </c>
      <c r="P90" s="13">
        <v>8.1999999999999993</v>
      </c>
      <c r="Q90" s="13">
        <v>8.3000000000000007</v>
      </c>
      <c r="R90" s="14">
        <f t="shared" si="265"/>
        <v>4</v>
      </c>
      <c r="S90" s="14">
        <f t="shared" si="266"/>
        <v>16.2</v>
      </c>
      <c r="T90" s="14">
        <f t="shared" si="267"/>
        <v>8.1</v>
      </c>
      <c r="U90" s="14">
        <f t="shared" si="268"/>
        <v>8.125</v>
      </c>
      <c r="V90" s="15">
        <f t="shared" si="269"/>
        <v>8.1</v>
      </c>
      <c r="W90" s="16">
        <v>9.76</v>
      </c>
      <c r="X90" s="16">
        <v>0.6</v>
      </c>
      <c r="Y90" s="17">
        <f t="shared" si="270"/>
        <v>24.36</v>
      </c>
      <c r="Z90" s="93">
        <f>Y90+Y91</f>
        <v>50.83</v>
      </c>
      <c r="AA90" s="89">
        <f>IF(Z90&gt;0,RANK(Z90,$Z$84:$Z$97,0),0)</f>
        <v>4</v>
      </c>
    </row>
    <row r="91" spans="1:27" ht="18.75" customHeight="1" x14ac:dyDescent="0.2">
      <c r="A91" s="90"/>
      <c r="B91" s="92"/>
      <c r="C91" s="92"/>
      <c r="D91" s="25" t="s">
        <v>24</v>
      </c>
      <c r="E91" s="9">
        <v>8.3000000000000007</v>
      </c>
      <c r="F91" s="9">
        <v>7.9</v>
      </c>
      <c r="G91" s="9">
        <v>8.1999999999999993</v>
      </c>
      <c r="H91" s="9">
        <v>8</v>
      </c>
      <c r="I91" s="10">
        <f t="shared" ref="I91" si="274">COUNT(E91:H91)</f>
        <v>4</v>
      </c>
      <c r="J91" s="10">
        <f t="shared" ref="J91" si="275">SUM(E91:H91)-(MAX(E91:H91)+MIN(E91:H91))</f>
        <v>16.200000000000003</v>
      </c>
      <c r="K91" s="10">
        <f t="shared" si="263"/>
        <v>8.1000000000000014</v>
      </c>
      <c r="L91" s="11">
        <f t="shared" ref="L91" si="276">IF(I91&gt;0,SUM(E91:H91)/I91,0)</f>
        <v>8.1000000000000014</v>
      </c>
      <c r="M91" s="12">
        <f t="shared" si="264"/>
        <v>8.1000000000000014</v>
      </c>
      <c r="N91" s="13">
        <v>8.3000000000000007</v>
      </c>
      <c r="O91" s="13">
        <v>8.6999999999999993</v>
      </c>
      <c r="P91" s="13">
        <v>8.5</v>
      </c>
      <c r="Q91" s="13">
        <v>8.6</v>
      </c>
      <c r="R91" s="14">
        <f t="shared" si="265"/>
        <v>4</v>
      </c>
      <c r="S91" s="14">
        <f t="shared" si="266"/>
        <v>17.100000000000001</v>
      </c>
      <c r="T91" s="14">
        <f t="shared" si="267"/>
        <v>8.5500000000000007</v>
      </c>
      <c r="U91" s="14">
        <f t="shared" si="268"/>
        <v>8.5250000000000004</v>
      </c>
      <c r="V91" s="15">
        <f t="shared" si="269"/>
        <v>8.5500000000000007</v>
      </c>
      <c r="W91" s="16">
        <v>9.82</v>
      </c>
      <c r="X91" s="16"/>
      <c r="Y91" s="17">
        <f t="shared" si="270"/>
        <v>26.470000000000002</v>
      </c>
      <c r="Z91" s="93"/>
      <c r="AA91" s="89"/>
    </row>
    <row r="92" spans="1:27" ht="18.75" customHeight="1" x14ac:dyDescent="0.2">
      <c r="A92" s="90">
        <v>370</v>
      </c>
      <c r="B92" s="91" t="s">
        <v>188</v>
      </c>
      <c r="C92" s="92" t="s">
        <v>172</v>
      </c>
      <c r="D92" s="25" t="s">
        <v>23</v>
      </c>
      <c r="E92" s="9">
        <v>6.6</v>
      </c>
      <c r="F92" s="9">
        <v>6.7</v>
      </c>
      <c r="G92" s="9">
        <v>6.7</v>
      </c>
      <c r="H92" s="9">
        <v>5.9</v>
      </c>
      <c r="I92" s="10">
        <f>COUNT(E92:H92)</f>
        <v>4</v>
      </c>
      <c r="J92" s="10">
        <f>SUM(E92:H92)-(MAX(E92:H92)+MIN(E92:H92))</f>
        <v>13.299999999999997</v>
      </c>
      <c r="K92" s="10">
        <f t="shared" si="263"/>
        <v>6.6499999999999986</v>
      </c>
      <c r="L92" s="11">
        <f>IF(I92&gt;0,SUM(E92:H92)/I92,0)</f>
        <v>6.4749999999999996</v>
      </c>
      <c r="M92" s="12">
        <f t="shared" si="264"/>
        <v>6.6499999999999986</v>
      </c>
      <c r="N92" s="13">
        <v>8.1999999999999993</v>
      </c>
      <c r="O92" s="13">
        <v>8</v>
      </c>
      <c r="P92" s="13">
        <v>7.9</v>
      </c>
      <c r="Q92" s="13">
        <v>8.1</v>
      </c>
      <c r="R92" s="14">
        <f t="shared" si="265"/>
        <v>4</v>
      </c>
      <c r="S92" s="14">
        <f t="shared" si="266"/>
        <v>16.100000000000001</v>
      </c>
      <c r="T92" s="14">
        <f t="shared" si="267"/>
        <v>8.0500000000000007</v>
      </c>
      <c r="U92" s="14">
        <f t="shared" si="268"/>
        <v>8.0500000000000007</v>
      </c>
      <c r="V92" s="15">
        <f t="shared" si="269"/>
        <v>8.0500000000000007</v>
      </c>
      <c r="W92" s="16">
        <v>9.6999999999999993</v>
      </c>
      <c r="X92" s="16">
        <v>3.1</v>
      </c>
      <c r="Y92" s="17">
        <f t="shared" si="270"/>
        <v>21.299999999999997</v>
      </c>
      <c r="Z92" s="93">
        <f>Y92+Y93</f>
        <v>46.959999999999994</v>
      </c>
      <c r="AA92" s="89">
        <f>IF(Z92&gt;0,RANK(Z92,$Z$84:$Z$97,0),0)</f>
        <v>5</v>
      </c>
    </row>
    <row r="93" spans="1:27" ht="18.75" customHeight="1" x14ac:dyDescent="0.2">
      <c r="A93" s="90"/>
      <c r="B93" s="92"/>
      <c r="C93" s="92"/>
      <c r="D93" s="25" t="s">
        <v>24</v>
      </c>
      <c r="E93" s="9">
        <v>7.6</v>
      </c>
      <c r="F93" s="9">
        <v>7.3</v>
      </c>
      <c r="G93" s="9">
        <v>8</v>
      </c>
      <c r="H93" s="9">
        <v>7.9</v>
      </c>
      <c r="I93" s="10">
        <f t="shared" ref="I93" si="277">COUNT(E93:H93)</f>
        <v>4</v>
      </c>
      <c r="J93" s="10">
        <f t="shared" ref="J93" si="278">SUM(E93:H93)-(MAX(E93:H93)+MIN(E93:H93))</f>
        <v>15.499999999999996</v>
      </c>
      <c r="K93" s="10">
        <f t="shared" si="263"/>
        <v>7.7499999999999982</v>
      </c>
      <c r="L93" s="11">
        <f t="shared" ref="L93" si="279">IF(I93&gt;0,SUM(E93:H93)/I93,0)</f>
        <v>7.6999999999999993</v>
      </c>
      <c r="M93" s="12">
        <f t="shared" si="264"/>
        <v>7.7499999999999982</v>
      </c>
      <c r="N93" s="13">
        <v>8</v>
      </c>
      <c r="O93" s="13">
        <v>7.9</v>
      </c>
      <c r="P93" s="13">
        <v>8.3000000000000007</v>
      </c>
      <c r="Q93" s="13">
        <v>8.4</v>
      </c>
      <c r="R93" s="14">
        <f t="shared" si="265"/>
        <v>4</v>
      </c>
      <c r="S93" s="14">
        <f t="shared" si="266"/>
        <v>16.3</v>
      </c>
      <c r="T93" s="14">
        <f t="shared" si="267"/>
        <v>8.15</v>
      </c>
      <c r="U93" s="14">
        <f t="shared" si="268"/>
        <v>8.15</v>
      </c>
      <c r="V93" s="15">
        <f t="shared" si="269"/>
        <v>8.15</v>
      </c>
      <c r="W93" s="16">
        <v>9.76</v>
      </c>
      <c r="X93" s="16"/>
      <c r="Y93" s="17">
        <f t="shared" si="270"/>
        <v>25.659999999999997</v>
      </c>
      <c r="Z93" s="93"/>
      <c r="AA93" s="89"/>
    </row>
    <row r="94" spans="1:27" ht="18.75" customHeight="1" x14ac:dyDescent="0.2">
      <c r="A94" s="99">
        <v>374</v>
      </c>
      <c r="B94" s="100" t="s">
        <v>187</v>
      </c>
      <c r="C94" s="101" t="s">
        <v>172</v>
      </c>
      <c r="D94" s="60" t="s">
        <v>23</v>
      </c>
      <c r="E94" s="45"/>
      <c r="F94" s="45"/>
      <c r="G94" s="45"/>
      <c r="H94" s="45"/>
      <c r="I94" s="46">
        <f>COUNT(E94:H94)</f>
        <v>0</v>
      </c>
      <c r="J94" s="46">
        <f>SUM(E94:H94)-(MAX(E94:H94)+MIN(E94:H94))</f>
        <v>0</v>
      </c>
      <c r="K94" s="46">
        <f t="shared" ref="K94:K97" si="280">(J94/(I94-2))</f>
        <v>0</v>
      </c>
      <c r="L94" s="47">
        <f>IF(I94&gt;0,SUM(E94:H94)/I94,0)</f>
        <v>0</v>
      </c>
      <c r="M94" s="48">
        <f t="shared" ref="M94:M97" si="281">IF(I94=4,K94,L94)</f>
        <v>0</v>
      </c>
      <c r="N94" s="49"/>
      <c r="O94" s="49"/>
      <c r="P94" s="49"/>
      <c r="Q94" s="49"/>
      <c r="R94" s="50">
        <f t="shared" ref="R94:R97" si="282">COUNT(N94:Q94)</f>
        <v>0</v>
      </c>
      <c r="S94" s="50">
        <f t="shared" ref="S94:S97" si="283">SUM(N94:Q94)-(MAX(N94:Q94)+MIN(N94:Q94))</f>
        <v>0</v>
      </c>
      <c r="T94" s="50">
        <f t="shared" ref="T94:T97" si="284">S94/(R94-2)</f>
        <v>0</v>
      </c>
      <c r="U94" s="50">
        <f t="shared" ref="U94:U97" si="285">IF(R94&gt;0,SUM(N94:Q94)/R94,0)</f>
        <v>0</v>
      </c>
      <c r="V94" s="51">
        <f t="shared" ref="V94:V97" si="286">IF(R94=4,T94,U94)</f>
        <v>0</v>
      </c>
      <c r="W94" s="52"/>
      <c r="X94" s="52"/>
      <c r="Y94" s="53">
        <f t="shared" ref="Y94:Y97" si="287">SUM(M94+V94+W94-X94)</f>
        <v>0</v>
      </c>
      <c r="Z94" s="102">
        <f>Y94+Y95</f>
        <v>0</v>
      </c>
      <c r="AA94" s="98">
        <f>IF(Z94&gt;0,RANK(Z94,$Z$84:$Z$97,0),0)</f>
        <v>0</v>
      </c>
    </row>
    <row r="95" spans="1:27" ht="18.75" customHeight="1" x14ac:dyDescent="0.2">
      <c r="A95" s="99"/>
      <c r="B95" s="101"/>
      <c r="C95" s="101"/>
      <c r="D95" s="60" t="s">
        <v>24</v>
      </c>
      <c r="E95" s="45"/>
      <c r="F95" s="45"/>
      <c r="G95" s="45"/>
      <c r="H95" s="45"/>
      <c r="I95" s="46">
        <f t="shared" ref="I95" si="288">COUNT(E95:H95)</f>
        <v>0</v>
      </c>
      <c r="J95" s="46">
        <f t="shared" ref="J95" si="289">SUM(E95:H95)-(MAX(E95:H95)+MIN(E95:H95))</f>
        <v>0</v>
      </c>
      <c r="K95" s="46">
        <f t="shared" si="280"/>
        <v>0</v>
      </c>
      <c r="L95" s="47">
        <f t="shared" ref="L95" si="290">IF(I95&gt;0,SUM(E95:H95)/I95,0)</f>
        <v>0</v>
      </c>
      <c r="M95" s="48">
        <f t="shared" si="281"/>
        <v>0</v>
      </c>
      <c r="N95" s="49"/>
      <c r="O95" s="49"/>
      <c r="P95" s="49"/>
      <c r="Q95" s="49"/>
      <c r="R95" s="50">
        <f t="shared" si="282"/>
        <v>0</v>
      </c>
      <c r="S95" s="50">
        <f t="shared" si="283"/>
        <v>0</v>
      </c>
      <c r="T95" s="50">
        <f t="shared" si="284"/>
        <v>0</v>
      </c>
      <c r="U95" s="50">
        <f t="shared" si="285"/>
        <v>0</v>
      </c>
      <c r="V95" s="51">
        <f t="shared" si="286"/>
        <v>0</v>
      </c>
      <c r="W95" s="52"/>
      <c r="X95" s="52"/>
      <c r="Y95" s="53">
        <f t="shared" si="287"/>
        <v>0</v>
      </c>
      <c r="Z95" s="102"/>
      <c r="AA95" s="98"/>
    </row>
    <row r="96" spans="1:27" ht="18.75" customHeight="1" x14ac:dyDescent="0.2">
      <c r="A96" s="99">
        <v>376</v>
      </c>
      <c r="B96" s="100" t="s">
        <v>148</v>
      </c>
      <c r="C96" s="101" t="s">
        <v>137</v>
      </c>
      <c r="D96" s="60" t="s">
        <v>23</v>
      </c>
      <c r="E96" s="45"/>
      <c r="F96" s="45"/>
      <c r="G96" s="45"/>
      <c r="H96" s="45"/>
      <c r="I96" s="46">
        <f>COUNT(E96:H96)</f>
        <v>0</v>
      </c>
      <c r="J96" s="46">
        <f>SUM(E96:H96)-(MAX(E96:H96)+MIN(E96:H96))</f>
        <v>0</v>
      </c>
      <c r="K96" s="46">
        <f t="shared" si="280"/>
        <v>0</v>
      </c>
      <c r="L96" s="47">
        <f>IF(I96&gt;0,SUM(E96:H96)/I96,0)</f>
        <v>0</v>
      </c>
      <c r="M96" s="48">
        <f t="shared" si="281"/>
        <v>0</v>
      </c>
      <c r="N96" s="49"/>
      <c r="O96" s="49"/>
      <c r="P96" s="49"/>
      <c r="Q96" s="49"/>
      <c r="R96" s="50">
        <f t="shared" si="282"/>
        <v>0</v>
      </c>
      <c r="S96" s="50">
        <f t="shared" si="283"/>
        <v>0</v>
      </c>
      <c r="T96" s="50">
        <f t="shared" si="284"/>
        <v>0</v>
      </c>
      <c r="U96" s="50">
        <f t="shared" si="285"/>
        <v>0</v>
      </c>
      <c r="V96" s="51">
        <f t="shared" si="286"/>
        <v>0</v>
      </c>
      <c r="W96" s="52"/>
      <c r="X96" s="52"/>
      <c r="Y96" s="53">
        <f t="shared" si="287"/>
        <v>0</v>
      </c>
      <c r="Z96" s="102">
        <f>Y96+Y97</f>
        <v>0</v>
      </c>
      <c r="AA96" s="98">
        <f>IF(Z96&gt;0,RANK(Z96,$Z$84:$Z$97,0),0)</f>
        <v>0</v>
      </c>
    </row>
    <row r="97" spans="1:27" ht="18.75" customHeight="1" x14ac:dyDescent="0.2">
      <c r="A97" s="99"/>
      <c r="B97" s="101"/>
      <c r="C97" s="101"/>
      <c r="D97" s="60" t="s">
        <v>24</v>
      </c>
      <c r="E97" s="45"/>
      <c r="F97" s="45"/>
      <c r="G97" s="45"/>
      <c r="H97" s="45"/>
      <c r="I97" s="46">
        <f t="shared" ref="I97" si="291">COUNT(E97:H97)</f>
        <v>0</v>
      </c>
      <c r="J97" s="46">
        <f t="shared" ref="J97" si="292">SUM(E97:H97)-(MAX(E97:H97)+MIN(E97:H97))</f>
        <v>0</v>
      </c>
      <c r="K97" s="46">
        <f t="shared" si="280"/>
        <v>0</v>
      </c>
      <c r="L97" s="47">
        <f t="shared" ref="L97" si="293">IF(I97&gt;0,SUM(E97:H97)/I97,0)</f>
        <v>0</v>
      </c>
      <c r="M97" s="48">
        <f t="shared" si="281"/>
        <v>0</v>
      </c>
      <c r="N97" s="49"/>
      <c r="O97" s="49"/>
      <c r="P97" s="49"/>
      <c r="Q97" s="49"/>
      <c r="R97" s="50">
        <f t="shared" si="282"/>
        <v>0</v>
      </c>
      <c r="S97" s="50">
        <f t="shared" si="283"/>
        <v>0</v>
      </c>
      <c r="T97" s="50">
        <f t="shared" si="284"/>
        <v>0</v>
      </c>
      <c r="U97" s="50">
        <f t="shared" si="285"/>
        <v>0</v>
      </c>
      <c r="V97" s="51">
        <f t="shared" si="286"/>
        <v>0</v>
      </c>
      <c r="W97" s="52"/>
      <c r="X97" s="52"/>
      <c r="Y97" s="53">
        <f t="shared" si="287"/>
        <v>0</v>
      </c>
      <c r="Z97" s="102"/>
      <c r="AA97" s="98"/>
    </row>
    <row r="98" spans="1:27" ht="18.75" customHeight="1" x14ac:dyDescent="0.2">
      <c r="A98" s="3"/>
      <c r="B98" s="34" t="s">
        <v>38</v>
      </c>
      <c r="C98" s="35"/>
      <c r="D98" s="19" t="s">
        <v>19</v>
      </c>
      <c r="E98" s="20" t="s">
        <v>12</v>
      </c>
      <c r="F98" s="20" t="s">
        <v>13</v>
      </c>
      <c r="G98" s="20" t="s">
        <v>14</v>
      </c>
      <c r="H98" s="20" t="s">
        <v>15</v>
      </c>
      <c r="I98" s="20" t="s">
        <v>6</v>
      </c>
      <c r="J98" s="20" t="s">
        <v>7</v>
      </c>
      <c r="K98" s="21" t="s">
        <v>0</v>
      </c>
      <c r="L98" s="20" t="s">
        <v>1</v>
      </c>
      <c r="M98" s="22" t="s">
        <v>16</v>
      </c>
      <c r="N98" s="23" t="s">
        <v>2</v>
      </c>
      <c r="O98" s="23" t="s">
        <v>3</v>
      </c>
      <c r="P98" s="23" t="s">
        <v>4</v>
      </c>
      <c r="Q98" s="23" t="s">
        <v>5</v>
      </c>
      <c r="R98" s="23" t="s">
        <v>6</v>
      </c>
      <c r="S98" s="23" t="s">
        <v>8</v>
      </c>
      <c r="T98" s="23" t="s">
        <v>0</v>
      </c>
      <c r="U98" s="23" t="s">
        <v>9</v>
      </c>
      <c r="V98" s="22" t="s">
        <v>17</v>
      </c>
      <c r="W98" s="23" t="s">
        <v>20</v>
      </c>
      <c r="X98" s="23" t="s">
        <v>21</v>
      </c>
      <c r="Y98" s="22" t="s">
        <v>11</v>
      </c>
      <c r="Z98" s="22" t="s">
        <v>22</v>
      </c>
      <c r="AA98" s="24" t="s">
        <v>10</v>
      </c>
    </row>
    <row r="99" spans="1:27" ht="18.75" customHeight="1" x14ac:dyDescent="0.2">
      <c r="A99" s="90">
        <v>386</v>
      </c>
      <c r="B99" s="91" t="s">
        <v>307</v>
      </c>
      <c r="C99" s="92" t="s">
        <v>301</v>
      </c>
      <c r="D99" s="25" t="s">
        <v>23</v>
      </c>
      <c r="E99" s="9">
        <v>8.4</v>
      </c>
      <c r="F99" s="9">
        <v>8.6999999999999993</v>
      </c>
      <c r="G99" s="9">
        <v>8.3000000000000007</v>
      </c>
      <c r="H99" s="9">
        <v>8.6</v>
      </c>
      <c r="I99" s="10">
        <f>COUNT(E99:H99)</f>
        <v>4</v>
      </c>
      <c r="J99" s="10">
        <f>SUM(E99:H99)-(MAX(E99:H99)+MIN(E99:H99))</f>
        <v>17</v>
      </c>
      <c r="K99" s="10">
        <f t="shared" ref="K99:K100" si="294">(J99/(I99-2))</f>
        <v>8.5</v>
      </c>
      <c r="L99" s="11">
        <f>IF(I99&gt;0,SUM(E99:H99)/I99,0)</f>
        <v>8.5</v>
      </c>
      <c r="M99" s="12">
        <f t="shared" ref="M99:M100" si="295">IF(I99=4,K99,L99)</f>
        <v>8.5</v>
      </c>
      <c r="N99" s="13">
        <v>8.9</v>
      </c>
      <c r="O99" s="13">
        <v>9</v>
      </c>
      <c r="P99" s="13">
        <v>8.6</v>
      </c>
      <c r="Q99" s="13">
        <v>8.8000000000000007</v>
      </c>
      <c r="R99" s="14">
        <f t="shared" ref="R99:R100" si="296">COUNT(N99:Q99)</f>
        <v>4</v>
      </c>
      <c r="S99" s="14">
        <f t="shared" ref="S99:S100" si="297">SUM(N99:Q99)-(MAX(N99:Q99)+MIN(N99:Q99))</f>
        <v>17.699999999999996</v>
      </c>
      <c r="T99" s="14">
        <f t="shared" ref="T99:T100" si="298">S99/(R99-2)</f>
        <v>8.8499999999999979</v>
      </c>
      <c r="U99" s="14">
        <f t="shared" ref="U99:U100" si="299">IF(R99&gt;0,SUM(N99:Q99)/R99,0)</f>
        <v>8.8249999999999993</v>
      </c>
      <c r="V99" s="15">
        <f t="shared" ref="V99:V100" si="300">IF(R99=4,T99,U99)</f>
        <v>8.8499999999999979</v>
      </c>
      <c r="W99" s="16">
        <v>9.94</v>
      </c>
      <c r="X99" s="16">
        <v>0.3</v>
      </c>
      <c r="Y99" s="17">
        <f t="shared" ref="Y99:Y100" si="301">SUM(M99+V99+W99-X99)</f>
        <v>26.99</v>
      </c>
      <c r="Z99" s="93">
        <f>Y99+Y100</f>
        <v>53.8</v>
      </c>
      <c r="AA99" s="89">
        <f>IF(Z99&gt;0,RANK(Z99,$Z$99:$Z$114,0),0)</f>
        <v>1</v>
      </c>
    </row>
    <row r="100" spans="1:27" ht="18.75" customHeight="1" x14ac:dyDescent="0.2">
      <c r="A100" s="90"/>
      <c r="B100" s="92"/>
      <c r="C100" s="92"/>
      <c r="D100" s="25" t="s">
        <v>24</v>
      </c>
      <c r="E100" s="9">
        <v>8.4</v>
      </c>
      <c r="F100" s="9">
        <v>8.1</v>
      </c>
      <c r="G100" s="9">
        <v>8.4</v>
      </c>
      <c r="H100" s="9">
        <v>8.5</v>
      </c>
      <c r="I100" s="10">
        <f t="shared" ref="I100" si="302">COUNT(E100:H100)</f>
        <v>4</v>
      </c>
      <c r="J100" s="10">
        <f t="shared" ref="J100" si="303">SUM(E100:H100)-(MAX(E100:H100)+MIN(E100:H100))</f>
        <v>16.799999999999997</v>
      </c>
      <c r="K100" s="10">
        <f t="shared" si="294"/>
        <v>8.3999999999999986</v>
      </c>
      <c r="L100" s="11">
        <f t="shared" ref="L100" si="304">IF(I100&gt;0,SUM(E100:H100)/I100,0)</f>
        <v>8.35</v>
      </c>
      <c r="M100" s="12">
        <f t="shared" si="295"/>
        <v>8.3999999999999986</v>
      </c>
      <c r="N100" s="13">
        <v>9.1</v>
      </c>
      <c r="O100" s="13">
        <v>8.5</v>
      </c>
      <c r="P100" s="13">
        <v>8.5</v>
      </c>
      <c r="Q100" s="13">
        <v>8.1999999999999993</v>
      </c>
      <c r="R100" s="14">
        <f t="shared" si="296"/>
        <v>4</v>
      </c>
      <c r="S100" s="14">
        <f t="shared" si="297"/>
        <v>17</v>
      </c>
      <c r="T100" s="14">
        <f t="shared" si="298"/>
        <v>8.5</v>
      </c>
      <c r="U100" s="14">
        <f t="shared" si="299"/>
        <v>8.5749999999999993</v>
      </c>
      <c r="V100" s="15">
        <f t="shared" si="300"/>
        <v>8.5</v>
      </c>
      <c r="W100" s="16">
        <v>9.91</v>
      </c>
      <c r="X100" s="16"/>
      <c r="Y100" s="17">
        <f t="shared" si="301"/>
        <v>26.81</v>
      </c>
      <c r="Z100" s="93"/>
      <c r="AA100" s="89"/>
    </row>
    <row r="101" spans="1:27" ht="18.75" customHeight="1" x14ac:dyDescent="0.2">
      <c r="A101" s="90">
        <v>381</v>
      </c>
      <c r="B101" s="91" t="s">
        <v>308</v>
      </c>
      <c r="C101" s="92" t="s">
        <v>301</v>
      </c>
      <c r="D101" s="25" t="s">
        <v>23</v>
      </c>
      <c r="E101" s="9">
        <v>8.1</v>
      </c>
      <c r="F101" s="9">
        <v>8.6</v>
      </c>
      <c r="G101" s="9">
        <v>8.1999999999999993</v>
      </c>
      <c r="H101" s="9">
        <v>8.3000000000000007</v>
      </c>
      <c r="I101" s="10">
        <f>COUNT(E101:H101)</f>
        <v>4</v>
      </c>
      <c r="J101" s="10">
        <f>SUM(E101:H101)-(MAX(E101:H101)+MIN(E101:H101))</f>
        <v>16.500000000000004</v>
      </c>
      <c r="K101" s="10">
        <f t="shared" ref="K101:K110" si="305">(J101/(I101-2))</f>
        <v>8.2500000000000018</v>
      </c>
      <c r="L101" s="11">
        <f>IF(I101&gt;0,SUM(E101:H101)/I101,0)</f>
        <v>8.3000000000000007</v>
      </c>
      <c r="M101" s="12">
        <f t="shared" ref="M101:M110" si="306">IF(I101=4,K101,L101)</f>
        <v>8.2500000000000018</v>
      </c>
      <c r="N101" s="13">
        <v>8.6</v>
      </c>
      <c r="O101" s="13">
        <v>8.6999999999999993</v>
      </c>
      <c r="P101" s="13">
        <v>8.6999999999999993</v>
      </c>
      <c r="Q101" s="13">
        <v>9</v>
      </c>
      <c r="R101" s="14">
        <f t="shared" ref="R101:R110" si="307">COUNT(N101:Q101)</f>
        <v>4</v>
      </c>
      <c r="S101" s="14">
        <f t="shared" ref="S101:S110" si="308">SUM(N101:Q101)-(MAX(N101:Q101)+MIN(N101:Q101))</f>
        <v>17.399999999999999</v>
      </c>
      <c r="T101" s="14">
        <f t="shared" ref="T101:T110" si="309">S101/(R101-2)</f>
        <v>8.6999999999999993</v>
      </c>
      <c r="U101" s="14">
        <f t="shared" ref="U101:U110" si="310">IF(R101&gt;0,SUM(N101:Q101)/R101,0)</f>
        <v>8.75</v>
      </c>
      <c r="V101" s="15">
        <f t="shared" ref="V101:V110" si="311">IF(R101=4,T101,U101)</f>
        <v>8.6999999999999993</v>
      </c>
      <c r="W101" s="16">
        <v>9.8800000000000008</v>
      </c>
      <c r="X101" s="16"/>
      <c r="Y101" s="17">
        <f t="shared" ref="Y101:Y110" si="312">SUM(M101+V101+W101-X101)</f>
        <v>26.830000000000005</v>
      </c>
      <c r="Z101" s="93">
        <f>Y101+Y102</f>
        <v>52.95</v>
      </c>
      <c r="AA101" s="89">
        <f t="shared" ref="AA101" si="313">IF(Z101&gt;0,RANK(Z101,$Z$99:$Z$114,0),0)</f>
        <v>2</v>
      </c>
    </row>
    <row r="102" spans="1:27" ht="18.75" customHeight="1" x14ac:dyDescent="0.2">
      <c r="A102" s="90"/>
      <c r="B102" s="92"/>
      <c r="C102" s="92"/>
      <c r="D102" s="25" t="s">
        <v>24</v>
      </c>
      <c r="E102" s="9">
        <v>7.9</v>
      </c>
      <c r="F102" s="9">
        <v>7.9</v>
      </c>
      <c r="G102" s="9">
        <v>8.1</v>
      </c>
      <c r="H102" s="9">
        <v>8.1</v>
      </c>
      <c r="I102" s="10">
        <f t="shared" ref="I102" si="314">COUNT(E102:H102)</f>
        <v>4</v>
      </c>
      <c r="J102" s="10">
        <f t="shared" ref="J102" si="315">SUM(E102:H102)-(MAX(E102:H102)+MIN(E102:H102))</f>
        <v>16</v>
      </c>
      <c r="K102" s="10">
        <f t="shared" si="305"/>
        <v>8</v>
      </c>
      <c r="L102" s="11">
        <f t="shared" ref="L102" si="316">IF(I102&gt;0,SUM(E102:H102)/I102,0)</f>
        <v>8</v>
      </c>
      <c r="M102" s="12">
        <f t="shared" si="306"/>
        <v>8</v>
      </c>
      <c r="N102" s="13">
        <v>8.1999999999999993</v>
      </c>
      <c r="O102" s="13">
        <v>8.1999999999999993</v>
      </c>
      <c r="P102" s="13">
        <v>8.4</v>
      </c>
      <c r="Q102" s="13">
        <v>8.6</v>
      </c>
      <c r="R102" s="14">
        <f t="shared" si="307"/>
        <v>4</v>
      </c>
      <c r="S102" s="14">
        <f t="shared" si="308"/>
        <v>16.600000000000001</v>
      </c>
      <c r="T102" s="14">
        <f t="shared" si="309"/>
        <v>8.3000000000000007</v>
      </c>
      <c r="U102" s="14">
        <f t="shared" si="310"/>
        <v>8.35</v>
      </c>
      <c r="V102" s="15">
        <f t="shared" si="311"/>
        <v>8.3000000000000007</v>
      </c>
      <c r="W102" s="16">
        <v>9.82</v>
      </c>
      <c r="X102" s="16"/>
      <c r="Y102" s="17">
        <f t="shared" si="312"/>
        <v>26.12</v>
      </c>
      <c r="Z102" s="93"/>
      <c r="AA102" s="89"/>
    </row>
    <row r="103" spans="1:27" ht="18.75" customHeight="1" x14ac:dyDescent="0.2">
      <c r="A103" s="90">
        <v>383</v>
      </c>
      <c r="B103" s="91" t="s">
        <v>114</v>
      </c>
      <c r="C103" s="91" t="s">
        <v>95</v>
      </c>
      <c r="D103" s="25" t="s">
        <v>23</v>
      </c>
      <c r="E103" s="9">
        <v>8.4</v>
      </c>
      <c r="F103" s="9">
        <v>8.5</v>
      </c>
      <c r="G103" s="9">
        <v>8.1999999999999993</v>
      </c>
      <c r="H103" s="9">
        <v>8.1999999999999993</v>
      </c>
      <c r="I103" s="10">
        <f>COUNT(E103:H103)</f>
        <v>4</v>
      </c>
      <c r="J103" s="10">
        <f>SUM(E103:H103)-(MAX(E103:H103)+MIN(E103:H103))</f>
        <v>16.599999999999998</v>
      </c>
      <c r="K103" s="10">
        <f t="shared" si="305"/>
        <v>8.2999999999999989</v>
      </c>
      <c r="L103" s="11">
        <f>IF(I103&gt;0,SUM(E103:H103)/I103,0)</f>
        <v>8.3249999999999993</v>
      </c>
      <c r="M103" s="12">
        <f t="shared" si="306"/>
        <v>8.2999999999999989</v>
      </c>
      <c r="N103" s="13">
        <v>8.4</v>
      </c>
      <c r="O103" s="13">
        <v>8.8000000000000007</v>
      </c>
      <c r="P103" s="13">
        <v>9.1</v>
      </c>
      <c r="Q103" s="13">
        <v>8.8000000000000007</v>
      </c>
      <c r="R103" s="14">
        <f t="shared" si="307"/>
        <v>4</v>
      </c>
      <c r="S103" s="14">
        <f t="shared" si="308"/>
        <v>17.600000000000009</v>
      </c>
      <c r="T103" s="14">
        <f t="shared" si="309"/>
        <v>8.8000000000000043</v>
      </c>
      <c r="U103" s="14">
        <f t="shared" si="310"/>
        <v>8.7750000000000021</v>
      </c>
      <c r="V103" s="15">
        <f t="shared" si="311"/>
        <v>8.8000000000000043</v>
      </c>
      <c r="W103" s="16">
        <v>9.9700000000000006</v>
      </c>
      <c r="X103" s="16"/>
      <c r="Y103" s="17">
        <f t="shared" si="312"/>
        <v>27.07</v>
      </c>
      <c r="Z103" s="93">
        <f>Y103+Y104</f>
        <v>52.11</v>
      </c>
      <c r="AA103" s="89">
        <f t="shared" ref="AA103" si="317">IF(Z103&gt;0,RANK(Z103,$Z$99:$Z$114,0),0)</f>
        <v>3</v>
      </c>
    </row>
    <row r="104" spans="1:27" ht="18.75" customHeight="1" x14ac:dyDescent="0.2">
      <c r="A104" s="90"/>
      <c r="B104" s="92"/>
      <c r="C104" s="92"/>
      <c r="D104" s="25" t="s">
        <v>24</v>
      </c>
      <c r="E104" s="9">
        <v>7</v>
      </c>
      <c r="F104" s="9">
        <v>7.4</v>
      </c>
      <c r="G104" s="9">
        <v>6.9</v>
      </c>
      <c r="H104" s="9">
        <v>7.5</v>
      </c>
      <c r="I104" s="10">
        <f t="shared" ref="I104" si="318">COUNT(E104:H104)</f>
        <v>4</v>
      </c>
      <c r="J104" s="10">
        <f t="shared" ref="J104" si="319">SUM(E104:H104)-(MAX(E104:H104)+MIN(E104:H104))</f>
        <v>14.4</v>
      </c>
      <c r="K104" s="10">
        <f t="shared" si="305"/>
        <v>7.2</v>
      </c>
      <c r="L104" s="11">
        <f t="shared" ref="L104" si="320">IF(I104&gt;0,SUM(E104:H104)/I104,0)</f>
        <v>7.2</v>
      </c>
      <c r="M104" s="12">
        <f t="shared" si="306"/>
        <v>7.2</v>
      </c>
      <c r="N104" s="13">
        <v>8.3000000000000007</v>
      </c>
      <c r="O104" s="13">
        <v>8</v>
      </c>
      <c r="P104" s="13">
        <v>8.1</v>
      </c>
      <c r="Q104" s="13">
        <v>7.9</v>
      </c>
      <c r="R104" s="14">
        <f t="shared" si="307"/>
        <v>4</v>
      </c>
      <c r="S104" s="14">
        <f t="shared" si="308"/>
        <v>16.099999999999994</v>
      </c>
      <c r="T104" s="14">
        <f t="shared" si="309"/>
        <v>8.0499999999999972</v>
      </c>
      <c r="U104" s="14">
        <f t="shared" si="310"/>
        <v>8.0749999999999993</v>
      </c>
      <c r="V104" s="15">
        <f t="shared" si="311"/>
        <v>8.0499999999999972</v>
      </c>
      <c r="W104" s="16">
        <v>9.7899999999999991</v>
      </c>
      <c r="X104" s="16"/>
      <c r="Y104" s="17">
        <f t="shared" si="312"/>
        <v>25.039999999999996</v>
      </c>
      <c r="Z104" s="93"/>
      <c r="AA104" s="89"/>
    </row>
    <row r="105" spans="1:27" ht="18.75" customHeight="1" x14ac:dyDescent="0.2">
      <c r="A105" s="90">
        <v>387</v>
      </c>
      <c r="B105" s="91" t="s">
        <v>147</v>
      </c>
      <c r="C105" s="92" t="s">
        <v>137</v>
      </c>
      <c r="D105" s="25" t="s">
        <v>23</v>
      </c>
      <c r="E105" s="9">
        <v>8.4</v>
      </c>
      <c r="F105" s="9">
        <v>8.6</v>
      </c>
      <c r="G105" s="9">
        <v>8.3000000000000007</v>
      </c>
      <c r="H105" s="9">
        <v>8</v>
      </c>
      <c r="I105" s="10">
        <f>COUNT(E105:H105)</f>
        <v>4</v>
      </c>
      <c r="J105" s="10">
        <f>SUM(E105:H105)-(MAX(E105:H105)+MIN(E105:H105))</f>
        <v>16.699999999999996</v>
      </c>
      <c r="K105" s="10">
        <f t="shared" si="305"/>
        <v>8.3499999999999979</v>
      </c>
      <c r="L105" s="11">
        <f>IF(I105&gt;0,SUM(E105:H105)/I105,0)</f>
        <v>8.3249999999999993</v>
      </c>
      <c r="M105" s="12">
        <f t="shared" si="306"/>
        <v>8.3499999999999979</v>
      </c>
      <c r="N105" s="13">
        <v>8.3000000000000007</v>
      </c>
      <c r="O105" s="13">
        <v>8.4</v>
      </c>
      <c r="P105" s="13">
        <v>8.8000000000000007</v>
      </c>
      <c r="Q105" s="13">
        <v>8.5</v>
      </c>
      <c r="R105" s="14">
        <f t="shared" si="307"/>
        <v>4</v>
      </c>
      <c r="S105" s="14">
        <f t="shared" si="308"/>
        <v>16.899999999999999</v>
      </c>
      <c r="T105" s="14">
        <f t="shared" si="309"/>
        <v>8.4499999999999993</v>
      </c>
      <c r="U105" s="14">
        <f t="shared" si="310"/>
        <v>8.5</v>
      </c>
      <c r="V105" s="15">
        <f t="shared" si="311"/>
        <v>8.4499999999999993</v>
      </c>
      <c r="W105" s="16">
        <v>9.85</v>
      </c>
      <c r="X105" s="16"/>
      <c r="Y105" s="17">
        <f t="shared" si="312"/>
        <v>26.65</v>
      </c>
      <c r="Z105" s="93">
        <f>Y105+Y106</f>
        <v>50.980000000000004</v>
      </c>
      <c r="AA105" s="89">
        <f t="shared" ref="AA105" si="321">IF(Z105&gt;0,RANK(Z105,$Z$99:$Z$114,0),0)</f>
        <v>4</v>
      </c>
    </row>
    <row r="106" spans="1:27" ht="18.75" customHeight="1" x14ac:dyDescent="0.2">
      <c r="A106" s="90"/>
      <c r="B106" s="92"/>
      <c r="C106" s="92"/>
      <c r="D106" s="25" t="s">
        <v>24</v>
      </c>
      <c r="E106" s="9">
        <v>6.9</v>
      </c>
      <c r="F106" s="9">
        <v>6.9</v>
      </c>
      <c r="G106" s="9">
        <v>6.3</v>
      </c>
      <c r="H106" s="9">
        <v>6.4</v>
      </c>
      <c r="I106" s="10">
        <f t="shared" ref="I106" si="322">COUNT(E106:H106)</f>
        <v>4</v>
      </c>
      <c r="J106" s="10">
        <f t="shared" ref="J106" si="323">SUM(E106:H106)-(MAX(E106:H106)+MIN(E106:H106))</f>
        <v>13.3</v>
      </c>
      <c r="K106" s="10">
        <f t="shared" si="305"/>
        <v>6.65</v>
      </c>
      <c r="L106" s="11">
        <f t="shared" ref="L106" si="324">IF(I106&gt;0,SUM(E106:H106)/I106,0)</f>
        <v>6.625</v>
      </c>
      <c r="M106" s="12">
        <f t="shared" si="306"/>
        <v>6.65</v>
      </c>
      <c r="N106" s="13">
        <v>8.4</v>
      </c>
      <c r="O106" s="13">
        <v>7.8</v>
      </c>
      <c r="P106" s="13">
        <v>7.9</v>
      </c>
      <c r="Q106" s="13">
        <v>8</v>
      </c>
      <c r="R106" s="14">
        <f t="shared" si="307"/>
        <v>4</v>
      </c>
      <c r="S106" s="14">
        <f t="shared" si="308"/>
        <v>15.900000000000002</v>
      </c>
      <c r="T106" s="14">
        <f t="shared" si="309"/>
        <v>7.9500000000000011</v>
      </c>
      <c r="U106" s="14">
        <f t="shared" si="310"/>
        <v>8.0250000000000004</v>
      </c>
      <c r="V106" s="15">
        <f t="shared" si="311"/>
        <v>7.9500000000000011</v>
      </c>
      <c r="W106" s="16">
        <v>9.73</v>
      </c>
      <c r="X106" s="16"/>
      <c r="Y106" s="17">
        <f t="shared" si="312"/>
        <v>24.330000000000002</v>
      </c>
      <c r="Z106" s="93"/>
      <c r="AA106" s="89"/>
    </row>
    <row r="107" spans="1:27" ht="18.75" customHeight="1" x14ac:dyDescent="0.2">
      <c r="A107" s="90">
        <v>385</v>
      </c>
      <c r="B107" s="91" t="s">
        <v>126</v>
      </c>
      <c r="C107" s="92" t="s">
        <v>118</v>
      </c>
      <c r="D107" s="25" t="s">
        <v>23</v>
      </c>
      <c r="E107" s="9">
        <v>8.4</v>
      </c>
      <c r="F107" s="9">
        <v>8.1999999999999993</v>
      </c>
      <c r="G107" s="9">
        <v>7.8</v>
      </c>
      <c r="H107" s="9">
        <v>8.1999999999999993</v>
      </c>
      <c r="I107" s="10">
        <f>COUNT(E107:H107)</f>
        <v>4</v>
      </c>
      <c r="J107" s="10">
        <f>SUM(E107:H107)-(MAX(E107:H107)+MIN(E107:H107))</f>
        <v>16.400000000000002</v>
      </c>
      <c r="K107" s="10">
        <f t="shared" si="305"/>
        <v>8.2000000000000011</v>
      </c>
      <c r="L107" s="11">
        <f>IF(I107&gt;0,SUM(E107:H107)/I107,0)</f>
        <v>8.15</v>
      </c>
      <c r="M107" s="12">
        <f t="shared" si="306"/>
        <v>8.2000000000000011</v>
      </c>
      <c r="N107" s="13">
        <v>8.5</v>
      </c>
      <c r="O107" s="13">
        <v>8.6999999999999993</v>
      </c>
      <c r="P107" s="13">
        <v>8.8000000000000007</v>
      </c>
      <c r="Q107" s="13">
        <v>8.6999999999999993</v>
      </c>
      <c r="R107" s="14">
        <f t="shared" si="307"/>
        <v>4</v>
      </c>
      <c r="S107" s="14">
        <f t="shared" si="308"/>
        <v>17.400000000000002</v>
      </c>
      <c r="T107" s="14">
        <f t="shared" si="309"/>
        <v>8.7000000000000011</v>
      </c>
      <c r="U107" s="14">
        <f t="shared" si="310"/>
        <v>8.6750000000000007</v>
      </c>
      <c r="V107" s="15">
        <f t="shared" si="311"/>
        <v>8.7000000000000011</v>
      </c>
      <c r="W107" s="16">
        <v>9.8800000000000008</v>
      </c>
      <c r="X107" s="16">
        <v>0.9</v>
      </c>
      <c r="Y107" s="17">
        <f t="shared" si="312"/>
        <v>25.880000000000003</v>
      </c>
      <c r="Z107" s="93">
        <f>Y107+Y108</f>
        <v>50.37</v>
      </c>
      <c r="AA107" s="89">
        <f t="shared" ref="AA107" si="325">IF(Z107&gt;0,RANK(Z107,$Z$99:$Z$114,0),0)</f>
        <v>5</v>
      </c>
    </row>
    <row r="108" spans="1:27" ht="18.75" customHeight="1" x14ac:dyDescent="0.2">
      <c r="A108" s="90"/>
      <c r="B108" s="92"/>
      <c r="C108" s="92"/>
      <c r="D108" s="25" t="s">
        <v>24</v>
      </c>
      <c r="E108" s="9">
        <v>7</v>
      </c>
      <c r="F108" s="9">
        <v>6.7</v>
      </c>
      <c r="G108" s="9">
        <v>6.3</v>
      </c>
      <c r="H108" s="9">
        <v>6.2</v>
      </c>
      <c r="I108" s="10">
        <f t="shared" ref="I108" si="326">COUNT(E108:H108)</f>
        <v>4</v>
      </c>
      <c r="J108" s="10">
        <f t="shared" ref="J108" si="327">SUM(E108:H108)-(MAX(E108:H108)+MIN(E108:H108))</f>
        <v>13</v>
      </c>
      <c r="K108" s="10">
        <f t="shared" si="305"/>
        <v>6.5</v>
      </c>
      <c r="L108" s="11">
        <f t="shared" ref="L108" si="328">IF(I108&gt;0,SUM(E108:H108)/I108,0)</f>
        <v>6.55</v>
      </c>
      <c r="M108" s="12">
        <f t="shared" si="306"/>
        <v>6.5</v>
      </c>
      <c r="N108" s="13">
        <v>8.6999999999999993</v>
      </c>
      <c r="O108" s="13">
        <v>8.1</v>
      </c>
      <c r="P108" s="13">
        <v>8.3000000000000007</v>
      </c>
      <c r="Q108" s="13">
        <v>8</v>
      </c>
      <c r="R108" s="14">
        <f t="shared" si="307"/>
        <v>4</v>
      </c>
      <c r="S108" s="14">
        <f t="shared" si="308"/>
        <v>16.399999999999995</v>
      </c>
      <c r="T108" s="14">
        <f t="shared" si="309"/>
        <v>8.1999999999999975</v>
      </c>
      <c r="U108" s="14">
        <f t="shared" si="310"/>
        <v>8.2749999999999986</v>
      </c>
      <c r="V108" s="15">
        <f t="shared" si="311"/>
        <v>8.1999999999999975</v>
      </c>
      <c r="W108" s="16">
        <v>9.7899999999999991</v>
      </c>
      <c r="X108" s="16"/>
      <c r="Y108" s="17">
        <f t="shared" si="312"/>
        <v>24.489999999999995</v>
      </c>
      <c r="Z108" s="93"/>
      <c r="AA108" s="89"/>
    </row>
    <row r="109" spans="1:27" ht="18.75" customHeight="1" x14ac:dyDescent="0.2">
      <c r="A109" s="90">
        <v>380</v>
      </c>
      <c r="B109" s="92" t="s">
        <v>328</v>
      </c>
      <c r="C109" s="92" t="s">
        <v>135</v>
      </c>
      <c r="D109" s="25" t="s">
        <v>23</v>
      </c>
      <c r="E109" s="9">
        <v>8.1999999999999993</v>
      </c>
      <c r="F109" s="9">
        <v>8.3000000000000007</v>
      </c>
      <c r="G109" s="9">
        <v>8.5</v>
      </c>
      <c r="H109" s="9">
        <v>8.4</v>
      </c>
      <c r="I109" s="10">
        <f>COUNT(E109:H109)</f>
        <v>4</v>
      </c>
      <c r="J109" s="10">
        <f>SUM(E109:H109)-(MAX(E109:H109)+MIN(E109:H109))</f>
        <v>16.7</v>
      </c>
      <c r="K109" s="10">
        <f t="shared" si="305"/>
        <v>8.35</v>
      </c>
      <c r="L109" s="11">
        <f>IF(I109&gt;0,SUM(E109:H109)/I109,0)</f>
        <v>8.35</v>
      </c>
      <c r="M109" s="12">
        <f t="shared" si="306"/>
        <v>8.35</v>
      </c>
      <c r="N109" s="13">
        <v>9</v>
      </c>
      <c r="O109" s="13">
        <v>8.6999999999999993</v>
      </c>
      <c r="P109" s="13">
        <v>8.6</v>
      </c>
      <c r="Q109" s="13">
        <v>8.9</v>
      </c>
      <c r="R109" s="14">
        <f t="shared" si="307"/>
        <v>4</v>
      </c>
      <c r="S109" s="14">
        <f t="shared" si="308"/>
        <v>17.599999999999994</v>
      </c>
      <c r="T109" s="14">
        <f t="shared" si="309"/>
        <v>8.7999999999999972</v>
      </c>
      <c r="U109" s="14">
        <f t="shared" si="310"/>
        <v>8.7999999999999989</v>
      </c>
      <c r="V109" s="15">
        <f t="shared" si="311"/>
        <v>8.7999999999999972</v>
      </c>
      <c r="W109" s="16">
        <v>9.9700000000000006</v>
      </c>
      <c r="X109" s="16"/>
      <c r="Y109" s="17">
        <f t="shared" si="312"/>
        <v>27.119999999999997</v>
      </c>
      <c r="Z109" s="93">
        <f>Y109+Y110</f>
        <v>50.29</v>
      </c>
      <c r="AA109" s="89">
        <f t="shared" ref="AA109" si="329">IF(Z109&gt;0,RANK(Z109,$Z$99:$Z$114,0),0)</f>
        <v>6</v>
      </c>
    </row>
    <row r="110" spans="1:27" ht="18.75" customHeight="1" x14ac:dyDescent="0.2">
      <c r="A110" s="90"/>
      <c r="B110" s="92"/>
      <c r="C110" s="92"/>
      <c r="D110" s="8" t="s">
        <v>23</v>
      </c>
      <c r="E110" s="9">
        <v>7.7</v>
      </c>
      <c r="F110" s="9">
        <v>6.9</v>
      </c>
      <c r="G110" s="9">
        <v>7.5</v>
      </c>
      <c r="H110" s="9">
        <v>7.1</v>
      </c>
      <c r="I110" s="10">
        <f t="shared" ref="I110" si="330">COUNT(E110:H110)</f>
        <v>4</v>
      </c>
      <c r="J110" s="10">
        <f t="shared" ref="J110" si="331">SUM(E110:H110)-(MAX(E110:H110)+MIN(E110:H110))</f>
        <v>14.600000000000001</v>
      </c>
      <c r="K110" s="10">
        <f t="shared" si="305"/>
        <v>7.3000000000000007</v>
      </c>
      <c r="L110" s="11">
        <f t="shared" ref="L110" si="332">IF(I110&gt;0,SUM(E110:H110)/I110,0)</f>
        <v>7.3000000000000007</v>
      </c>
      <c r="M110" s="12">
        <f t="shared" si="306"/>
        <v>7.3000000000000007</v>
      </c>
      <c r="N110" s="13">
        <v>7.9</v>
      </c>
      <c r="O110" s="13">
        <v>7.8</v>
      </c>
      <c r="P110" s="13">
        <v>8.1999999999999993</v>
      </c>
      <c r="Q110" s="13">
        <v>8</v>
      </c>
      <c r="R110" s="14">
        <f t="shared" si="307"/>
        <v>4</v>
      </c>
      <c r="S110" s="14">
        <f t="shared" si="308"/>
        <v>15.899999999999999</v>
      </c>
      <c r="T110" s="14">
        <f t="shared" si="309"/>
        <v>7.9499999999999993</v>
      </c>
      <c r="U110" s="14">
        <f t="shared" si="310"/>
        <v>7.9749999999999996</v>
      </c>
      <c r="V110" s="15">
        <f t="shared" si="311"/>
        <v>7.9499999999999993</v>
      </c>
      <c r="W110" s="16">
        <v>9.82</v>
      </c>
      <c r="X110" s="16">
        <v>1.9</v>
      </c>
      <c r="Y110" s="17">
        <f t="shared" si="312"/>
        <v>23.17</v>
      </c>
      <c r="Z110" s="93"/>
      <c r="AA110" s="89"/>
    </row>
    <row r="111" spans="1:27" ht="18.75" customHeight="1" x14ac:dyDescent="0.2">
      <c r="A111" s="90">
        <v>388</v>
      </c>
      <c r="B111" s="91" t="s">
        <v>55</v>
      </c>
      <c r="C111" s="91" t="s">
        <v>56</v>
      </c>
      <c r="D111" s="25" t="s">
        <v>23</v>
      </c>
      <c r="E111" s="9">
        <v>6.5</v>
      </c>
      <c r="F111" s="9">
        <v>6.9</v>
      </c>
      <c r="G111" s="9">
        <v>7.5</v>
      </c>
      <c r="H111" s="9">
        <v>7.4</v>
      </c>
      <c r="I111" s="10">
        <f>COUNT(E111:H111)</f>
        <v>4</v>
      </c>
      <c r="J111" s="10">
        <f>SUM(E111:H111)-(MAX(E111:H111)+MIN(E111:H111))</f>
        <v>14.299999999999997</v>
      </c>
      <c r="K111" s="10">
        <f t="shared" ref="K111:K114" si="333">(J111/(I111-2))</f>
        <v>7.1499999999999986</v>
      </c>
      <c r="L111" s="11">
        <f>IF(I111&gt;0,SUM(E111:H111)/I111,0)</f>
        <v>7.0749999999999993</v>
      </c>
      <c r="M111" s="12">
        <f t="shared" ref="M111:M114" si="334">IF(I111=4,K111,L111)</f>
        <v>7.1499999999999986</v>
      </c>
      <c r="N111" s="13">
        <v>7.9</v>
      </c>
      <c r="O111" s="13">
        <v>8.1999999999999993</v>
      </c>
      <c r="P111" s="13">
        <v>8.4</v>
      </c>
      <c r="Q111" s="13">
        <v>8.1</v>
      </c>
      <c r="R111" s="14">
        <f t="shared" ref="R111:R114" si="335">COUNT(N111:Q111)</f>
        <v>4</v>
      </c>
      <c r="S111" s="14">
        <f t="shared" ref="S111:S114" si="336">SUM(N111:Q111)-(MAX(N111:Q111)+MIN(N111:Q111))</f>
        <v>16.3</v>
      </c>
      <c r="T111" s="14">
        <f t="shared" ref="T111:T114" si="337">S111/(R111-2)</f>
        <v>8.15</v>
      </c>
      <c r="U111" s="14">
        <f t="shared" ref="U111:U114" si="338">IF(R111&gt;0,SUM(N111:Q111)/R111,0)</f>
        <v>8.15</v>
      </c>
      <c r="V111" s="15">
        <f t="shared" ref="V111:V114" si="339">IF(R111=4,T111,U111)</f>
        <v>8.15</v>
      </c>
      <c r="W111" s="16">
        <v>9.85</v>
      </c>
      <c r="X111" s="16">
        <v>1.5</v>
      </c>
      <c r="Y111" s="17">
        <f t="shared" ref="Y111:Y114" si="340">SUM(M111+V111+W111-X111)</f>
        <v>23.65</v>
      </c>
      <c r="Z111" s="93">
        <f>Y111+Y112</f>
        <v>49.769999999999996</v>
      </c>
      <c r="AA111" s="89">
        <f t="shared" ref="AA111" si="341">IF(Z111&gt;0,RANK(Z111,$Z$99:$Z$114,0),0)</f>
        <v>7</v>
      </c>
    </row>
    <row r="112" spans="1:27" ht="18.75" customHeight="1" x14ac:dyDescent="0.2">
      <c r="A112" s="90"/>
      <c r="B112" s="92"/>
      <c r="C112" s="92"/>
      <c r="D112" s="25" t="s">
        <v>24</v>
      </c>
      <c r="E112" s="9">
        <v>7.5</v>
      </c>
      <c r="F112" s="9">
        <v>8.4</v>
      </c>
      <c r="G112" s="9">
        <v>7.5</v>
      </c>
      <c r="H112" s="9">
        <v>8</v>
      </c>
      <c r="I112" s="10">
        <f t="shared" ref="I112" si="342">COUNT(E112:H112)</f>
        <v>4</v>
      </c>
      <c r="J112" s="10">
        <f t="shared" ref="J112" si="343">SUM(E112:H112)-(MAX(E112:H112)+MIN(E112:H112))</f>
        <v>15.499999999999998</v>
      </c>
      <c r="K112" s="10">
        <f t="shared" si="333"/>
        <v>7.7499999999999991</v>
      </c>
      <c r="L112" s="11">
        <f t="shared" ref="L112" si="344">IF(I112&gt;0,SUM(E112:H112)/I112,0)</f>
        <v>7.85</v>
      </c>
      <c r="M112" s="12">
        <f t="shared" si="334"/>
        <v>7.7499999999999991</v>
      </c>
      <c r="N112" s="13">
        <v>8.5</v>
      </c>
      <c r="O112" s="13">
        <v>8.6999999999999993</v>
      </c>
      <c r="P112" s="13">
        <v>8</v>
      </c>
      <c r="Q112" s="13">
        <v>8.6</v>
      </c>
      <c r="R112" s="14">
        <f t="shared" si="335"/>
        <v>4</v>
      </c>
      <c r="S112" s="14">
        <f t="shared" si="336"/>
        <v>17.099999999999998</v>
      </c>
      <c r="T112" s="14">
        <f t="shared" si="337"/>
        <v>8.5499999999999989</v>
      </c>
      <c r="U112" s="14">
        <f t="shared" si="338"/>
        <v>8.4499999999999993</v>
      </c>
      <c r="V112" s="15">
        <f t="shared" si="339"/>
        <v>8.5499999999999989</v>
      </c>
      <c r="W112" s="16">
        <v>9.82</v>
      </c>
      <c r="X112" s="16"/>
      <c r="Y112" s="17">
        <f t="shared" si="340"/>
        <v>26.119999999999997</v>
      </c>
      <c r="Z112" s="93"/>
      <c r="AA112" s="89"/>
    </row>
    <row r="113" spans="1:27" ht="18.75" customHeight="1" x14ac:dyDescent="0.2">
      <c r="A113" s="90">
        <v>382</v>
      </c>
      <c r="B113" s="91" t="s">
        <v>52</v>
      </c>
      <c r="C113" s="91" t="s">
        <v>50</v>
      </c>
      <c r="D113" s="25" t="s">
        <v>23</v>
      </c>
      <c r="E113" s="9">
        <v>6.9</v>
      </c>
      <c r="F113" s="9">
        <v>6.5</v>
      </c>
      <c r="G113" s="9">
        <v>7.1</v>
      </c>
      <c r="H113" s="9">
        <v>7.5</v>
      </c>
      <c r="I113" s="10">
        <f>COUNT(E113:H113)</f>
        <v>4</v>
      </c>
      <c r="J113" s="10">
        <f>SUM(E113:H113)-(MAX(E113:H113)+MIN(E113:H113))</f>
        <v>14</v>
      </c>
      <c r="K113" s="10">
        <f t="shared" si="333"/>
        <v>7</v>
      </c>
      <c r="L113" s="11">
        <f>IF(I113&gt;0,SUM(E113:H113)/I113,0)</f>
        <v>7</v>
      </c>
      <c r="M113" s="12">
        <f t="shared" si="334"/>
        <v>7</v>
      </c>
      <c r="N113" s="13">
        <v>7.9</v>
      </c>
      <c r="O113" s="13">
        <v>8.1</v>
      </c>
      <c r="P113" s="13">
        <v>8.3000000000000007</v>
      </c>
      <c r="Q113" s="13">
        <v>7.7</v>
      </c>
      <c r="R113" s="14">
        <f t="shared" si="335"/>
        <v>4</v>
      </c>
      <c r="S113" s="14">
        <f t="shared" si="336"/>
        <v>16</v>
      </c>
      <c r="T113" s="14">
        <f t="shared" si="337"/>
        <v>8</v>
      </c>
      <c r="U113" s="14">
        <f t="shared" si="338"/>
        <v>8</v>
      </c>
      <c r="V113" s="15">
        <f t="shared" si="339"/>
        <v>8</v>
      </c>
      <c r="W113" s="16">
        <v>9.9700000000000006</v>
      </c>
      <c r="X113" s="16">
        <v>1.5</v>
      </c>
      <c r="Y113" s="17">
        <f t="shared" si="340"/>
        <v>23.47</v>
      </c>
      <c r="Z113" s="93">
        <f>Y113+Y114</f>
        <v>23.47</v>
      </c>
      <c r="AA113" s="89">
        <f t="shared" ref="AA113" si="345">IF(Z113&gt;0,RANK(Z113,$Z$99:$Z$114,0),0)</f>
        <v>8</v>
      </c>
    </row>
    <row r="114" spans="1:27" ht="18.75" customHeight="1" x14ac:dyDescent="0.2">
      <c r="A114" s="90"/>
      <c r="B114" s="92"/>
      <c r="C114" s="92"/>
      <c r="D114" s="25" t="s">
        <v>24</v>
      </c>
      <c r="E114" s="45"/>
      <c r="F114" s="45"/>
      <c r="G114" s="45"/>
      <c r="H114" s="45"/>
      <c r="I114" s="46">
        <f t="shared" ref="I114" si="346">COUNT(E114:H114)</f>
        <v>0</v>
      </c>
      <c r="J114" s="46">
        <f t="shared" ref="J114" si="347">SUM(E114:H114)-(MAX(E114:H114)+MIN(E114:H114))</f>
        <v>0</v>
      </c>
      <c r="K114" s="46">
        <f t="shared" si="333"/>
        <v>0</v>
      </c>
      <c r="L114" s="47">
        <f t="shared" ref="L114" si="348">IF(I114&gt;0,SUM(E114:H114)/I114,0)</f>
        <v>0</v>
      </c>
      <c r="M114" s="48">
        <f t="shared" si="334"/>
        <v>0</v>
      </c>
      <c r="N114" s="49"/>
      <c r="O114" s="49"/>
      <c r="P114" s="49"/>
      <c r="Q114" s="49"/>
      <c r="R114" s="50">
        <f t="shared" si="335"/>
        <v>0</v>
      </c>
      <c r="S114" s="50">
        <f t="shared" si="336"/>
        <v>0</v>
      </c>
      <c r="T114" s="50">
        <f t="shared" si="337"/>
        <v>0</v>
      </c>
      <c r="U114" s="50">
        <f t="shared" si="338"/>
        <v>0</v>
      </c>
      <c r="V114" s="51">
        <f t="shared" si="339"/>
        <v>0</v>
      </c>
      <c r="W114" s="52"/>
      <c r="X114" s="52"/>
      <c r="Y114" s="53">
        <f t="shared" si="340"/>
        <v>0</v>
      </c>
      <c r="Z114" s="93"/>
      <c r="AA114" s="89"/>
    </row>
  </sheetData>
  <sheetProtection password="CF7A" sheet="1" objects="1" scenarios="1"/>
  <autoFilter ref="C1:C112"/>
  <sortState ref="A2:C27">
    <sortCondition ref="A2"/>
  </sortState>
  <mergeCells count="270">
    <mergeCell ref="AA22:AA23"/>
    <mergeCell ref="AA29:AA30"/>
    <mergeCell ref="C20:C21"/>
    <mergeCell ref="C81:C82"/>
    <mergeCell ref="Z81:Z82"/>
    <mergeCell ref="A84:A85"/>
    <mergeCell ref="B84:B85"/>
    <mergeCell ref="C84:C85"/>
    <mergeCell ref="C73:C74"/>
    <mergeCell ref="Z73:Z74"/>
    <mergeCell ref="AA73:AA74"/>
    <mergeCell ref="A73:A74"/>
    <mergeCell ref="B73:B74"/>
    <mergeCell ref="A57:A58"/>
    <mergeCell ref="B57:B58"/>
    <mergeCell ref="C57:C58"/>
    <mergeCell ref="Z57:Z58"/>
    <mergeCell ref="AA57:AA58"/>
    <mergeCell ref="A29:A30"/>
    <mergeCell ref="B29:B30"/>
    <mergeCell ref="C29:C30"/>
    <mergeCell ref="Z29:Z30"/>
    <mergeCell ref="A51:A52"/>
    <mergeCell ref="B51:B52"/>
    <mergeCell ref="C51:C52"/>
    <mergeCell ref="Z51:Z52"/>
    <mergeCell ref="AA51:AA52"/>
    <mergeCell ref="AA37:AA38"/>
    <mergeCell ref="AA34:AA35"/>
    <mergeCell ref="AA14:AA15"/>
    <mergeCell ref="A26:A27"/>
    <mergeCell ref="B26:B27"/>
    <mergeCell ref="C26:C27"/>
    <mergeCell ref="Z26:Z27"/>
    <mergeCell ref="AA26:AA27"/>
    <mergeCell ref="A16:A17"/>
    <mergeCell ref="B16:B17"/>
    <mergeCell ref="C16:C17"/>
    <mergeCell ref="Z16:Z17"/>
    <mergeCell ref="AA16:AA17"/>
    <mergeCell ref="A24:A25"/>
    <mergeCell ref="B24:B25"/>
    <mergeCell ref="C24:C25"/>
    <mergeCell ref="Z24:Z25"/>
    <mergeCell ref="AA24:AA25"/>
    <mergeCell ref="A20:A21"/>
    <mergeCell ref="B20:B21"/>
    <mergeCell ref="A18:A19"/>
    <mergeCell ref="B18:B19"/>
    <mergeCell ref="C18:C19"/>
    <mergeCell ref="Z18:Z19"/>
    <mergeCell ref="AA18:AA19"/>
    <mergeCell ref="B37:B38"/>
    <mergeCell ref="C37:C38"/>
    <mergeCell ref="Z37:Z38"/>
    <mergeCell ref="A14:A15"/>
    <mergeCell ref="B14:B15"/>
    <mergeCell ref="C14:C15"/>
    <mergeCell ref="Z14:Z15"/>
    <mergeCell ref="A34:A35"/>
    <mergeCell ref="B34:B35"/>
    <mergeCell ref="C34:C35"/>
    <mergeCell ref="Z34:Z35"/>
    <mergeCell ref="A22:A23"/>
    <mergeCell ref="B22:B23"/>
    <mergeCell ref="C22:C23"/>
    <mergeCell ref="Z22:Z23"/>
    <mergeCell ref="A63:A64"/>
    <mergeCell ref="B63:B64"/>
    <mergeCell ref="C63:C64"/>
    <mergeCell ref="Z63:Z64"/>
    <mergeCell ref="AA63:AA64"/>
    <mergeCell ref="A65:A66"/>
    <mergeCell ref="B65:B66"/>
    <mergeCell ref="C65:C66"/>
    <mergeCell ref="Z65:Z66"/>
    <mergeCell ref="AA84:AA85"/>
    <mergeCell ref="A79:A80"/>
    <mergeCell ref="B79:B80"/>
    <mergeCell ref="C79:C80"/>
    <mergeCell ref="Z79:Z80"/>
    <mergeCell ref="AA79:AA80"/>
    <mergeCell ref="AA71:AA72"/>
    <mergeCell ref="A69:A70"/>
    <mergeCell ref="B69:B70"/>
    <mergeCell ref="AA69:AA70"/>
    <mergeCell ref="C69:C70"/>
    <mergeCell ref="Z69:Z70"/>
    <mergeCell ref="AA75:AA76"/>
    <mergeCell ref="B75:B76"/>
    <mergeCell ref="C75:C76"/>
    <mergeCell ref="Z75:Z76"/>
    <mergeCell ref="A75:A76"/>
    <mergeCell ref="A77:A78"/>
    <mergeCell ref="B77:B78"/>
    <mergeCell ref="C77:C78"/>
    <mergeCell ref="Z77:Z78"/>
    <mergeCell ref="AA77:AA78"/>
    <mergeCell ref="A81:A82"/>
    <mergeCell ref="B81:B82"/>
    <mergeCell ref="AA81:AA82"/>
    <mergeCell ref="A94:A95"/>
    <mergeCell ref="B94:B95"/>
    <mergeCell ref="C94:C95"/>
    <mergeCell ref="Z94:Z95"/>
    <mergeCell ref="AA94:AA95"/>
    <mergeCell ref="A96:A97"/>
    <mergeCell ref="B96:B97"/>
    <mergeCell ref="C96:C97"/>
    <mergeCell ref="Z96:Z97"/>
    <mergeCell ref="AA96:AA97"/>
    <mergeCell ref="A86:A87"/>
    <mergeCell ref="B86:B87"/>
    <mergeCell ref="C86:C87"/>
    <mergeCell ref="Z86:Z87"/>
    <mergeCell ref="AA86:AA87"/>
    <mergeCell ref="A88:A89"/>
    <mergeCell ref="B88:B89"/>
    <mergeCell ref="C88:C89"/>
    <mergeCell ref="Z88:Z89"/>
    <mergeCell ref="AA88:AA89"/>
    <mergeCell ref="A90:A91"/>
    <mergeCell ref="B90:B91"/>
    <mergeCell ref="Z84:Z85"/>
    <mergeCell ref="C90:C91"/>
    <mergeCell ref="Z90:Z91"/>
    <mergeCell ref="AA90:AA91"/>
    <mergeCell ref="A92:A93"/>
    <mergeCell ref="B92:B93"/>
    <mergeCell ref="C92:C93"/>
    <mergeCell ref="Z92:Z93"/>
    <mergeCell ref="AA92:AA93"/>
    <mergeCell ref="A101:A102"/>
    <mergeCell ref="B101:B102"/>
    <mergeCell ref="C101:C102"/>
    <mergeCell ref="Z101:Z102"/>
    <mergeCell ref="AA101:AA102"/>
    <mergeCell ref="A99:A100"/>
    <mergeCell ref="B99:B100"/>
    <mergeCell ref="C99:C100"/>
    <mergeCell ref="Z99:Z100"/>
    <mergeCell ref="AA99:AA100"/>
    <mergeCell ref="A103:A104"/>
    <mergeCell ref="B103:B104"/>
    <mergeCell ref="C103:C104"/>
    <mergeCell ref="Z103:Z104"/>
    <mergeCell ref="AA103:AA104"/>
    <mergeCell ref="A105:A106"/>
    <mergeCell ref="B105:B106"/>
    <mergeCell ref="C105:C106"/>
    <mergeCell ref="Z105:Z106"/>
    <mergeCell ref="AA105:AA106"/>
    <mergeCell ref="A107:A108"/>
    <mergeCell ref="B107:B108"/>
    <mergeCell ref="C107:C108"/>
    <mergeCell ref="Z107:Z108"/>
    <mergeCell ref="AA107:AA108"/>
    <mergeCell ref="A109:A110"/>
    <mergeCell ref="B109:B110"/>
    <mergeCell ref="C109:C110"/>
    <mergeCell ref="Z109:Z110"/>
    <mergeCell ref="AA109:AA110"/>
    <mergeCell ref="A113:A114"/>
    <mergeCell ref="B113:B114"/>
    <mergeCell ref="C113:C114"/>
    <mergeCell ref="Z113:Z114"/>
    <mergeCell ref="AA113:AA114"/>
    <mergeCell ref="A111:A112"/>
    <mergeCell ref="B111:B112"/>
    <mergeCell ref="C111:C112"/>
    <mergeCell ref="Z111:Z112"/>
    <mergeCell ref="AA111:AA112"/>
    <mergeCell ref="C6:C7"/>
    <mergeCell ref="Z6:Z7"/>
    <mergeCell ref="AA6:AA7"/>
    <mergeCell ref="A2:A3"/>
    <mergeCell ref="B2:B3"/>
    <mergeCell ref="C2:C3"/>
    <mergeCell ref="Z2:Z3"/>
    <mergeCell ref="AA2:AA3"/>
    <mergeCell ref="A41:A42"/>
    <mergeCell ref="B41:B42"/>
    <mergeCell ref="C41:C42"/>
    <mergeCell ref="Z41:Z42"/>
    <mergeCell ref="AA41:AA42"/>
    <mergeCell ref="A39:A40"/>
    <mergeCell ref="B39:B40"/>
    <mergeCell ref="C39:C40"/>
    <mergeCell ref="Z39:Z40"/>
    <mergeCell ref="AA39:AA40"/>
    <mergeCell ref="A12:A13"/>
    <mergeCell ref="B12:B13"/>
    <mergeCell ref="C12:C13"/>
    <mergeCell ref="Z12:Z13"/>
    <mergeCell ref="AA12:AA13"/>
    <mergeCell ref="A37:A38"/>
    <mergeCell ref="Z20:Z21"/>
    <mergeCell ref="AA20:AA21"/>
    <mergeCell ref="A4:A5"/>
    <mergeCell ref="B4:B5"/>
    <mergeCell ref="C4:C5"/>
    <mergeCell ref="Z4:Z5"/>
    <mergeCell ref="A32:A33"/>
    <mergeCell ref="B32:B33"/>
    <mergeCell ref="C32:C33"/>
    <mergeCell ref="Z32:Z33"/>
    <mergeCell ref="AA32:AA33"/>
    <mergeCell ref="A10:A11"/>
    <mergeCell ref="B10:B11"/>
    <mergeCell ref="C10:C11"/>
    <mergeCell ref="Z10:Z11"/>
    <mergeCell ref="AA10:AA11"/>
    <mergeCell ref="AA4:AA5"/>
    <mergeCell ref="AA8:AA9"/>
    <mergeCell ref="A8:A9"/>
    <mergeCell ref="B8:B9"/>
    <mergeCell ref="C8:C9"/>
    <mergeCell ref="Z8:Z9"/>
    <mergeCell ref="A6:A7"/>
    <mergeCell ref="B6:B7"/>
    <mergeCell ref="A43:A44"/>
    <mergeCell ref="B43:B44"/>
    <mergeCell ref="C43:C44"/>
    <mergeCell ref="Z43:Z44"/>
    <mergeCell ref="AA43:AA44"/>
    <mergeCell ref="A45:A46"/>
    <mergeCell ref="B45:B46"/>
    <mergeCell ref="C45:C46"/>
    <mergeCell ref="Z45:Z46"/>
    <mergeCell ref="AA45:AA46"/>
    <mergeCell ref="A47:A48"/>
    <mergeCell ref="B47:B48"/>
    <mergeCell ref="C47:C48"/>
    <mergeCell ref="Z47:Z48"/>
    <mergeCell ref="AA47:AA48"/>
    <mergeCell ref="A49:A50"/>
    <mergeCell ref="B49:B50"/>
    <mergeCell ref="C49:C50"/>
    <mergeCell ref="Z49:Z50"/>
    <mergeCell ref="AA49:AA50"/>
    <mergeCell ref="A53:A54"/>
    <mergeCell ref="B53:B54"/>
    <mergeCell ref="C53:C54"/>
    <mergeCell ref="Z53:Z54"/>
    <mergeCell ref="AA53:AA54"/>
    <mergeCell ref="A55:A56"/>
    <mergeCell ref="B55:B56"/>
    <mergeCell ref="C55:C56"/>
    <mergeCell ref="Z55:Z56"/>
    <mergeCell ref="AA55:AA56"/>
    <mergeCell ref="A59:A60"/>
    <mergeCell ref="B59:B60"/>
    <mergeCell ref="C59:C60"/>
    <mergeCell ref="Z59:Z60"/>
    <mergeCell ref="AA59:AA60"/>
    <mergeCell ref="A61:A62"/>
    <mergeCell ref="B61:B62"/>
    <mergeCell ref="C61:C62"/>
    <mergeCell ref="Z61:Z62"/>
    <mergeCell ref="AA61:AA62"/>
    <mergeCell ref="AA65:AA66"/>
    <mergeCell ref="A67:A68"/>
    <mergeCell ref="B67:B68"/>
    <mergeCell ref="C67:C68"/>
    <mergeCell ref="Z67:Z68"/>
    <mergeCell ref="AA67:AA68"/>
    <mergeCell ref="A71:A72"/>
    <mergeCell ref="B71:B72"/>
    <mergeCell ref="C71:C72"/>
    <mergeCell ref="Z71:Z72"/>
  </mergeCells>
  <conditionalFormatting sqref="AA98 AA83 AA36 AA28 AA1 AA31">
    <cfRule type="cellIs" dxfId="2" priority="25" operator="equal">
      <formula>3</formula>
    </cfRule>
    <cfRule type="cellIs" dxfId="1" priority="26" operator="equal">
      <formula>2</formula>
    </cfRule>
    <cfRule type="cellIs" dxfId="0" priority="27" operator="equal">
      <formula>1</formula>
    </cfRule>
  </conditionalFormatting>
  <pageMargins left="0.15748031496062992" right="7.874015748031496E-2" top="0.86614173228346458" bottom="0.82677165354330717" header="0.62992125984251968" footer="0.51181102362204722"/>
  <pageSetup paperSize="9" orientation="landscape" r:id="rId1"/>
  <rowBreaks count="2" manualBreakCount="2">
    <brk id="35" max="2" man="1"/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GRADE 1-4</vt:lpstr>
      <vt:lpstr>GRADE 5 &amp; 6</vt:lpstr>
      <vt:lpstr>'GRADE 1-4'!Print_Area</vt:lpstr>
      <vt:lpstr>'GRADE 5 &amp; 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McAssey</dc:creator>
  <cp:lastModifiedBy>Rachael.Easton</cp:lastModifiedBy>
  <cp:lastPrinted>2016-01-31T17:24:05Z</cp:lastPrinted>
  <dcterms:created xsi:type="dcterms:W3CDTF">2014-11-18T10:05:41Z</dcterms:created>
  <dcterms:modified xsi:type="dcterms:W3CDTF">2016-02-01T11:41:26Z</dcterms:modified>
</cp:coreProperties>
</file>